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E:\nyomtatni\2025. évi testületi anyag\Költségvetés módosítás\KÖH\"/>
    </mc:Choice>
  </mc:AlternateContent>
  <xr:revisionPtr revIDLastSave="0" documentId="13_ncr:1_{3619A7DD-400B-472E-B1FB-1F31CB4EBBD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2. mell. műk. és felhalm. bevét" sheetId="1" r:id="rId1"/>
  </sheets>
  <definedNames>
    <definedName name="A">#REF!</definedName>
    <definedName name="aa">#REF!</definedName>
    <definedName name="ÁHTmérleg">#REF!*60896</definedName>
    <definedName name="Excel_BuiltIn_Print_Area_1">"$#HIV!.$A$1:$P$136"</definedName>
    <definedName name="Excel_BuiltIn_Print_Area_10">"$#HIV!.$A$1:$G$69"</definedName>
    <definedName name="Excel_BuiltIn_Print_Area_12">"$#HIV!.$A$1:$T$42"</definedName>
    <definedName name="Excel_BuiltIn_Print_Area_13">"$#HIV!.$A$1:$W$68"</definedName>
    <definedName name="Excel_BuiltIn_Print_Area_14">"$#HIV!.$A$1:$AB$70"</definedName>
    <definedName name="Excel_BuiltIn_Print_Area_15">"$#HIV!.$A$1:$AL$205"</definedName>
    <definedName name="Excel_BuiltIn_Print_Area_6">"$#HIV!.$A$1:$G$55"</definedName>
    <definedName name="Excel_BuiltIn_Print_Area_7">"$#HIV!.$A$1:$G$36"</definedName>
    <definedName name="Excel_BuiltIn_Print_Titles_1">"$#HIV!.$A$6:$IV$8"</definedName>
    <definedName name="Excel_BuiltIn_Print_Titles_10">"$#HIV!.$A$1:$IV$11"</definedName>
    <definedName name="Excel_BuiltIn_Print_Titles_12">"$#HIV!.$A$4:$IV$9"</definedName>
    <definedName name="Excel_BuiltIn_Print_Titles_13">"$#HIV!.$A$9:$IV$14"</definedName>
    <definedName name="Excel_BuiltIn_Print_Titles_14">"$#HIV!.$A$3:$IV$8"</definedName>
    <definedName name="Excel_BuiltIn_Print_Titles_15">"$#HIV!.$A$3:$IV$9"</definedName>
    <definedName name="Excel_BuiltIn_Print_Titles_6">"$#HIV!.$A$5:$IV$7"</definedName>
    <definedName name="Excel_BuiltIn_Print_Titles_7">"$#HIV!.$A$6:$IV$6"</definedName>
    <definedName name="FORM636">(#REF!+#REF!-#REF!)/#REF!/#REF!</definedName>
    <definedName name="FORMU219">#REF!/#REF!</definedName>
    <definedName name="_xlnm.Print_Area" localSheetId="0">'2. mell. műk. és felhalm. bevét'!$A$2:$K$96</definedName>
    <definedName name="SHARED_FORMULA_2_19_2_19_0">#REF!/#REF!</definedName>
    <definedName name="SHARED_FORMULA_3_19_3_19_0">#REF!</definedName>
    <definedName name="SHARED_FORMULA_4_19_4_19_0">#REF!</definedName>
    <definedName name="SHARED_FORMULA_5_19_5_19_0">#REF!*60896</definedName>
    <definedName name="SHARED_FORMULA_6_3_6_3_0">(#REF!+#REF!-#REF!)/#REF!/#REF!</definedName>
    <definedName name="SHARED_FORMULA_9_3_9_3_0">SUM(#REF!)</definedName>
    <definedName name="UA">#REF!</definedName>
    <definedName name="UAHATMERLEG">#REF!*60896</definedName>
    <definedName name="x">#REF!*60896</definedName>
  </definedNames>
  <calcPr calcId="181029"/>
</workbook>
</file>

<file path=xl/calcChain.xml><?xml version="1.0" encoding="utf-8"?>
<calcChain xmlns="http://schemas.openxmlformats.org/spreadsheetml/2006/main">
  <c r="D68" i="1" l="1"/>
  <c r="E68" i="1"/>
  <c r="F68" i="1"/>
  <c r="G68" i="1"/>
  <c r="H68" i="1"/>
  <c r="H95" i="1"/>
  <c r="G95" i="1"/>
  <c r="F95" i="1"/>
  <c r="E95" i="1"/>
  <c r="D95" i="1"/>
  <c r="C95" i="1"/>
  <c r="K95" i="1"/>
  <c r="H88" i="1"/>
  <c r="F88" i="1"/>
  <c r="D88" i="1"/>
  <c r="K85" i="1"/>
  <c r="J85" i="1"/>
  <c r="K82" i="1"/>
  <c r="H82" i="1"/>
  <c r="G82" i="1"/>
  <c r="G88" i="1" s="1"/>
  <c r="F82" i="1"/>
  <c r="E82" i="1"/>
  <c r="E88" i="1" s="1"/>
  <c r="K88" i="1" s="1"/>
  <c r="D82" i="1"/>
  <c r="J82" i="1" s="1"/>
  <c r="C82" i="1"/>
  <c r="C88" i="1" s="1"/>
  <c r="K78" i="1"/>
  <c r="J78" i="1"/>
  <c r="I78" i="1"/>
  <c r="I82" i="1" s="1"/>
  <c r="I88" i="1" s="1"/>
  <c r="J66" i="1"/>
  <c r="H66" i="1"/>
  <c r="G66" i="1"/>
  <c r="F66" i="1"/>
  <c r="E66" i="1"/>
  <c r="K66" i="1" s="1"/>
  <c r="D66" i="1"/>
  <c r="C66" i="1"/>
  <c r="I66" i="1" s="1"/>
  <c r="H62" i="1"/>
  <c r="G62" i="1"/>
  <c r="F62" i="1"/>
  <c r="E62" i="1"/>
  <c r="K62" i="1" s="1"/>
  <c r="D62" i="1"/>
  <c r="J62" i="1" s="1"/>
  <c r="C62" i="1"/>
  <c r="I62" i="1" s="1"/>
  <c r="H56" i="1"/>
  <c r="G56" i="1"/>
  <c r="F56" i="1"/>
  <c r="E56" i="1"/>
  <c r="K56" i="1" s="1"/>
  <c r="K68" i="1" s="1"/>
  <c r="D56" i="1"/>
  <c r="J56" i="1" s="1"/>
  <c r="C56" i="1"/>
  <c r="I56" i="1" s="1"/>
  <c r="H49" i="1"/>
  <c r="G49" i="1"/>
  <c r="F49" i="1"/>
  <c r="E49" i="1"/>
  <c r="D49" i="1"/>
  <c r="C49" i="1"/>
  <c r="K49" i="1"/>
  <c r="I49" i="1"/>
  <c r="J49" i="1"/>
  <c r="I43" i="1"/>
  <c r="H43" i="1"/>
  <c r="G43" i="1"/>
  <c r="F43" i="1"/>
  <c r="E43" i="1"/>
  <c r="K43" i="1" s="1"/>
  <c r="D43" i="1"/>
  <c r="J43" i="1" s="1"/>
  <c r="C43" i="1"/>
  <c r="K42" i="1"/>
  <c r="J42" i="1"/>
  <c r="I42" i="1"/>
  <c r="K40" i="1"/>
  <c r="J40" i="1"/>
  <c r="I40" i="1"/>
  <c r="K35" i="1"/>
  <c r="J35" i="1"/>
  <c r="I35" i="1"/>
  <c r="K34" i="1"/>
  <c r="J34" i="1"/>
  <c r="I34" i="1"/>
  <c r="H32" i="1"/>
  <c r="H96" i="1" s="1"/>
  <c r="G32" i="1"/>
  <c r="F32" i="1"/>
  <c r="E32" i="1"/>
  <c r="D32" i="1"/>
  <c r="D96" i="1" s="1"/>
  <c r="C32" i="1"/>
  <c r="I32" i="1" s="1"/>
  <c r="K31" i="1"/>
  <c r="J31" i="1"/>
  <c r="I31" i="1"/>
  <c r="K32" i="1"/>
  <c r="H18" i="1"/>
  <c r="G18" i="1"/>
  <c r="G96" i="1" s="1"/>
  <c r="F18" i="1"/>
  <c r="F96" i="1" s="1"/>
  <c r="E18" i="1"/>
  <c r="D18" i="1"/>
  <c r="C18" i="1"/>
  <c r="C96" i="1" s="1"/>
  <c r="K17" i="1"/>
  <c r="J17" i="1"/>
  <c r="I17" i="1"/>
  <c r="K18" i="1"/>
  <c r="J18" i="1"/>
  <c r="I18" i="1"/>
  <c r="I68" i="1" l="1"/>
  <c r="J68" i="1"/>
  <c r="K96" i="1"/>
  <c r="I95" i="1"/>
  <c r="I96" i="1" s="1"/>
  <c r="J88" i="1"/>
  <c r="J95" i="1" s="1"/>
  <c r="C68" i="1"/>
  <c r="E96" i="1"/>
  <c r="J32" i="1"/>
  <c r="J96" i="1" l="1"/>
</calcChain>
</file>

<file path=xl/sharedStrings.xml><?xml version="1.0" encoding="utf-8"?>
<sst xmlns="http://schemas.openxmlformats.org/spreadsheetml/2006/main" count="196" uniqueCount="186">
  <si>
    <t>2. melléklet</t>
  </si>
  <si>
    <t xml:space="preserve"> Alapi Közös Önkormányzati Hivatal 2025. évi költségvetésének módosítása</t>
  </si>
  <si>
    <t>Működési és felhalmozási bevételek (adatok  Ft-ban)</t>
  </si>
  <si>
    <t>Kötelező feladatok</t>
  </si>
  <si>
    <t>Államigazgatási feladatok</t>
  </si>
  <si>
    <t>Összesen</t>
  </si>
  <si>
    <t>Rovat</t>
  </si>
  <si>
    <t>Rovat megnevezése</t>
  </si>
  <si>
    <t>2024.évi teljesítés</t>
  </si>
  <si>
    <t>2025. évi eredeti ei.</t>
  </si>
  <si>
    <t xml:space="preserve">2025. évi módosított ei. </t>
  </si>
  <si>
    <t>B111</t>
  </si>
  <si>
    <t>Helyi önkormányzatok működésének általános támogatása</t>
  </si>
  <si>
    <t>B112</t>
  </si>
  <si>
    <t>Települési önkormányzatok egyes köznevelési feladatainak támogatása</t>
  </si>
  <si>
    <t>B1131</t>
  </si>
  <si>
    <t>Települési önkormányzatok szociális és gyermekjóléti feladatainak támogatása</t>
  </si>
  <si>
    <t>B1132</t>
  </si>
  <si>
    <t>Települési önkormányzatok gyermekétkeztetési feladatainak támogatása</t>
  </si>
  <si>
    <t>B114</t>
  </si>
  <si>
    <t>Települési önkormányzatok kulturális feladatainak támogatása</t>
  </si>
  <si>
    <t>B115</t>
  </si>
  <si>
    <t>Helyi önkormányzatok kiegészítő támogatásai</t>
  </si>
  <si>
    <t>B11</t>
  </si>
  <si>
    <t>Önkormányzatok működési támogatásai</t>
  </si>
  <si>
    <t>B12</t>
  </si>
  <si>
    <t>Elvonások és befizetések bevételei</t>
  </si>
  <si>
    <t>B13</t>
  </si>
  <si>
    <t>Működési célú garancia- és kezességvállalásból származó megtérülések államháztartáson belülről</t>
  </si>
  <si>
    <t>B14</t>
  </si>
  <si>
    <t>Működési célú visszatérítendő támogatások, kölcsönök visszatérülése államháztartáson belülről</t>
  </si>
  <si>
    <t>B15</t>
  </si>
  <si>
    <t>Működési célú visszatérítendő támogatások, kölcsönök igénybevétele államháztartáson belülről</t>
  </si>
  <si>
    <t>B16</t>
  </si>
  <si>
    <t>Egyéb működési célú támogatások bevételei államháztartáson belülről</t>
  </si>
  <si>
    <t>B1</t>
  </si>
  <si>
    <t>Működési célú támogatások államháztartáson belülről</t>
  </si>
  <si>
    <t>B311</t>
  </si>
  <si>
    <t>Magánszemélyek jövedelemadói</t>
  </si>
  <si>
    <t>B312</t>
  </si>
  <si>
    <t>Társaságok jövedelemadói</t>
  </si>
  <si>
    <t>B31</t>
  </si>
  <si>
    <t>Jövedelemadók</t>
  </si>
  <si>
    <t>B32</t>
  </si>
  <si>
    <t>Szociális hozzájárulási adók és járulékok</t>
  </si>
  <si>
    <t>B33</t>
  </si>
  <si>
    <t>Bérhez és foglalkoztatáshoz kapcsolódó adók</t>
  </si>
  <si>
    <t>B34</t>
  </si>
  <si>
    <t>Vagyoni típusú adók</t>
  </si>
  <si>
    <t>B351</t>
  </si>
  <si>
    <t>Értékesítési és forgalmi adók</t>
  </si>
  <si>
    <t>B352</t>
  </si>
  <si>
    <t>Fogyasztási adók</t>
  </si>
  <si>
    <t>B353</t>
  </si>
  <si>
    <t>Pénzügyi monopóliumok nyereségét terhelő adók</t>
  </si>
  <si>
    <t>B354</t>
  </si>
  <si>
    <t>Gépjárműadók</t>
  </si>
  <si>
    <t>B355</t>
  </si>
  <si>
    <t>Egyéb áruhasználati és szolgáltatási adók</t>
  </si>
  <si>
    <t>B35</t>
  </si>
  <si>
    <t>Termékek és szolgáltatások adói</t>
  </si>
  <si>
    <t>B36</t>
  </si>
  <si>
    <t>Egyéb közhatalmi bevételek</t>
  </si>
  <si>
    <t>B3</t>
  </si>
  <si>
    <t>Közhatalmi bevételek</t>
  </si>
  <si>
    <t>B401</t>
  </si>
  <si>
    <t>Áru- és készletértékesítés ellenértéke</t>
  </si>
  <si>
    <t>B402</t>
  </si>
  <si>
    <t>Szolgáltatások ellenértéke</t>
  </si>
  <si>
    <t>B403</t>
  </si>
  <si>
    <t>Közvetített szolgáltatások értéke</t>
  </si>
  <si>
    <t>B404</t>
  </si>
  <si>
    <t>Tulajdonosi bevételek</t>
  </si>
  <si>
    <t>B405</t>
  </si>
  <si>
    <t>Ellátási díjak</t>
  </si>
  <si>
    <t>B406</t>
  </si>
  <si>
    <t>Kiszámlázott általános forgalmi adó</t>
  </si>
  <si>
    <t>B407</t>
  </si>
  <si>
    <t>Általános forgalmi adó visszatérítése</t>
  </si>
  <si>
    <t>B408</t>
  </si>
  <si>
    <t>Kamatbevételek</t>
  </si>
  <si>
    <t>B409</t>
  </si>
  <si>
    <t>Egyéb pénzügyi műveletek bevételei</t>
  </si>
  <si>
    <t>B411</t>
  </si>
  <si>
    <t>Egyéb működési bevételek</t>
  </si>
  <si>
    <t>B4</t>
  </si>
  <si>
    <t>Működési bevételek</t>
  </si>
  <si>
    <t>B61</t>
  </si>
  <si>
    <t>Működési célú garancia- és kezességvállalásból származó megtérülések államháztartáson kívülről</t>
  </si>
  <si>
    <t>B62</t>
  </si>
  <si>
    <t>Működési célú visszatérítendő támogatások,kölcsönök visszatérülése államháztartáson belülről</t>
  </si>
  <si>
    <t>B63</t>
  </si>
  <si>
    <t>Egyéb működési célú átvett pénzeszközök</t>
  </si>
  <si>
    <t>B64</t>
  </si>
  <si>
    <t>B65</t>
  </si>
  <si>
    <t>B6</t>
  </si>
  <si>
    <t>Működési célú átvett pénzeszközök</t>
  </si>
  <si>
    <t>Működési költségvetés előirányzat csoport</t>
  </si>
  <si>
    <t>B21</t>
  </si>
  <si>
    <t>Felhalmozási célú önkormányzati támogatások</t>
  </si>
  <si>
    <t>B22</t>
  </si>
  <si>
    <t>Felhamozási célú garancia- és kezességvállalásból származó megtérülések államháztartáson belülről</t>
  </si>
  <si>
    <t>B23</t>
  </si>
  <si>
    <t>Felhalmozási célú visszatérítendő támogatások, kölcsönök visszatérülése államháztartáson belülről</t>
  </si>
  <si>
    <t>B24</t>
  </si>
  <si>
    <t>Felhalmozási célú visszatérítendő támogatások, kölcsönök igénybevétele államháztartáson belülről</t>
  </si>
  <si>
    <t>B25</t>
  </si>
  <si>
    <t>Egyéb felhalmozási célú támogatások bevételei államháztartáson belülről</t>
  </si>
  <si>
    <t>B2</t>
  </si>
  <si>
    <t>Felhalmozási célú támogatások államháztartáson belülről</t>
  </si>
  <si>
    <t>B51</t>
  </si>
  <si>
    <t>Immateriális javak értékesítése</t>
  </si>
  <si>
    <t>B52</t>
  </si>
  <si>
    <t>Ingatlanok értékesítése</t>
  </si>
  <si>
    <t>B53</t>
  </si>
  <si>
    <t>Egyéb tárgyi eszközök értékesítése</t>
  </si>
  <si>
    <t>B54</t>
  </si>
  <si>
    <t>Részesedések értékesítése</t>
  </si>
  <si>
    <t>B55</t>
  </si>
  <si>
    <t>Részesedések megszűnéséhez kapcsolódó bevételek</t>
  </si>
  <si>
    <t>B5</t>
  </si>
  <si>
    <t>Felhalmozási bevételek</t>
  </si>
  <si>
    <t>B71</t>
  </si>
  <si>
    <t>Felhalmozási célú garancia- és kezességvállalásból származó megtérülések államháztartáson kívülről</t>
  </si>
  <si>
    <t>B72</t>
  </si>
  <si>
    <t>Felhalmozási célú visszatérítendő támogatások, kölcsönök visszatérülése államháztartáson kívülről</t>
  </si>
  <si>
    <t>B73</t>
  </si>
  <si>
    <t>Egyéb felhalmozási célú átvett pénzeszközök</t>
  </si>
  <si>
    <t>B7</t>
  </si>
  <si>
    <t>Felhalmozási célú átvett pénzeszközök</t>
  </si>
  <si>
    <t>Felhalmozási költségvetés előirányzat csoport</t>
  </si>
  <si>
    <t>B1-B7</t>
  </si>
  <si>
    <t>Költségvetési bevételek</t>
  </si>
  <si>
    <t>B8111</t>
  </si>
  <si>
    <t>Hosszú lejáratú hitelek, kölcsönök felvétele</t>
  </si>
  <si>
    <t>B8112</t>
  </si>
  <si>
    <t>Likviditási célú hitelek, kölcsönök felvétele pénzügyi vállalkozástól</t>
  </si>
  <si>
    <t>B8113</t>
  </si>
  <si>
    <t>Rövid lejáratú hitelek, kölcsönök felvétele (hiány)</t>
  </si>
  <si>
    <t>B811</t>
  </si>
  <si>
    <t>Hitel, kölcsönfelvétel államháztartáson kívülről</t>
  </si>
  <si>
    <t>B8121</t>
  </si>
  <si>
    <t>Forgatási célú belföldi értékpapírok beváltása, értékesítése</t>
  </si>
  <si>
    <t>B8122</t>
  </si>
  <si>
    <t>Forgatási célú belföldi értékpapírok kibocsátása</t>
  </si>
  <si>
    <t>B8123</t>
  </si>
  <si>
    <t>Befektetési célú belföldi értékpapírok beváltása, értékesítése</t>
  </si>
  <si>
    <t>B8124</t>
  </si>
  <si>
    <t>Befektetési célú belföldi értékpapírok kibocsátása</t>
  </si>
  <si>
    <t>B812</t>
  </si>
  <si>
    <t>Belföldi értékpapírok bevételei</t>
  </si>
  <si>
    <t>B8131</t>
  </si>
  <si>
    <t>Előző évi költségvetési maradványának igénybevétele MŰKÖDÉSRE</t>
  </si>
  <si>
    <t>Előző évi költségvetési maradványának igénybevétele FELHALMOZÁSRA</t>
  </si>
  <si>
    <t>B8132</t>
  </si>
  <si>
    <t>Előző év vállalkozási maradványának igénybevétele MŰKÖDÉSRE</t>
  </si>
  <si>
    <t>Előző évi vállalkozási maradvány igénybevétele FELHALMOZÁSRA</t>
  </si>
  <si>
    <t>B813</t>
  </si>
  <si>
    <t>Maradvány igénybevétele</t>
  </si>
  <si>
    <t>B814</t>
  </si>
  <si>
    <t>Államháztartáson belüli megelőlegezések</t>
  </si>
  <si>
    <t>B815</t>
  </si>
  <si>
    <t>Államháztartáson belüli megelőlegezések törlesztése</t>
  </si>
  <si>
    <t>B816</t>
  </si>
  <si>
    <t>Központi, irányító szervi támogatás</t>
  </si>
  <si>
    <t>B817</t>
  </si>
  <si>
    <t>Betétek megszüntetése</t>
  </si>
  <si>
    <t>B818</t>
  </si>
  <si>
    <t>Központi költségvetés sajátos finanszírozási bevételei</t>
  </si>
  <si>
    <t>B81</t>
  </si>
  <si>
    <t>Belföldi finanszírozás bevételei</t>
  </si>
  <si>
    <t>B821</t>
  </si>
  <si>
    <t>Forgatási célú külföldi értékpapírok beváltása, értékesítése</t>
  </si>
  <si>
    <t>B822</t>
  </si>
  <si>
    <t>Befektetési célú külföldi értékpapírok</t>
  </si>
  <si>
    <t>B823</t>
  </si>
  <si>
    <t>Külföldi értékpapírok kibocsátása</t>
  </si>
  <si>
    <t>B824</t>
  </si>
  <si>
    <t>Külföldi hitelek, kölcsönök felvétele</t>
  </si>
  <si>
    <t>B82</t>
  </si>
  <si>
    <t>Külföldi finanszírozás bevételei</t>
  </si>
  <si>
    <t>B83</t>
  </si>
  <si>
    <t>Adóssághoz nem kapcsolódó származékos ügyletek bevételei</t>
  </si>
  <si>
    <t>B8</t>
  </si>
  <si>
    <t>Finanszírozási bevételek</t>
  </si>
  <si>
    <t>Bevételek összesen (B1-B8)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</si>
</sst>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charset val="238"/>
      <scheme val="minor"/>
    </font>
    <font>
      <sz val="10"/>
      <name val="Times New Roman"/>
      <charset val="238"/>
    </font>
    <font>
      <sz val="14"/>
      <name val="Times New Roman"/>
      <charset val="238"/>
    </font>
    <font>
      <b/>
      <sz val="14"/>
      <name val="Times New Roman"/>
      <charset val="238"/>
    </font>
    <font>
      <b/>
      <sz val="11"/>
      <name val="Times New Roman"/>
      <charset val="238"/>
    </font>
    <font>
      <b/>
      <sz val="12"/>
      <name val="Times New Roman"/>
      <charset val="238"/>
    </font>
    <font>
      <b/>
      <sz val="10"/>
      <name val="Times New Roman"/>
      <charset val="238"/>
    </font>
    <font>
      <b/>
      <u/>
      <sz val="11"/>
      <name val="Times New Roman"/>
      <charset val="238"/>
    </font>
    <font>
      <b/>
      <i/>
      <sz val="13"/>
      <name val="Times New Roman"/>
      <charset val="238"/>
    </font>
    <font>
      <sz val="10"/>
      <name val="Arial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7" tint="0.79995117038483843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9" fillId="0" borderId="0"/>
  </cellStyleXfs>
  <cellXfs count="46">
    <xf numFmtId="0" fontId="0" fillId="0" borderId="0" xfId="0"/>
    <xf numFmtId="0" fontId="1" fillId="0" borderId="0" xfId="1" applyFont="1"/>
    <xf numFmtId="49" fontId="3" fillId="2" borderId="1" xfId="1" applyNumberFormat="1" applyFont="1" applyFill="1" applyBorder="1" applyAlignment="1">
      <alignment horizontal="center"/>
    </xf>
    <xf numFmtId="0" fontId="5" fillId="0" borderId="4" xfId="1" applyFont="1" applyBorder="1" applyAlignment="1">
      <alignment vertical="center" wrapText="1"/>
    </xf>
    <xf numFmtId="0" fontId="3" fillId="0" borderId="4" xfId="1" applyFont="1" applyBorder="1" applyAlignment="1">
      <alignment vertical="center" wrapText="1"/>
    </xf>
    <xf numFmtId="3" fontId="6" fillId="3" borderId="4" xfId="1" applyNumberFormat="1" applyFont="1" applyFill="1" applyBorder="1" applyAlignment="1">
      <alignment horizontal="center" vertical="center" wrapText="1"/>
    </xf>
    <xf numFmtId="0" fontId="1" fillId="0" borderId="4" xfId="1" applyFont="1" applyBorder="1" applyAlignment="1">
      <alignment vertical="center"/>
    </xf>
    <xf numFmtId="0" fontId="1" fillId="0" borderId="4" xfId="1" applyFont="1" applyBorder="1" applyAlignment="1">
      <alignment wrapText="1"/>
    </xf>
    <xf numFmtId="3" fontId="1" fillId="5" borderId="4" xfId="1" applyNumberFormat="1" applyFont="1" applyFill="1" applyBorder="1"/>
    <xf numFmtId="3" fontId="0" fillId="0" borderId="0" xfId="0" applyNumberFormat="1"/>
    <xf numFmtId="4" fontId="1" fillId="5" borderId="4" xfId="1" applyNumberFormat="1" applyFont="1" applyFill="1" applyBorder="1"/>
    <xf numFmtId="0" fontId="4" fillId="0" borderId="4" xfId="1" applyFont="1" applyBorder="1" applyAlignment="1">
      <alignment vertical="center"/>
    </xf>
    <xf numFmtId="0" fontId="5" fillId="0" borderId="4" xfId="1" applyFont="1" applyBorder="1" applyAlignment="1">
      <alignment wrapText="1"/>
    </xf>
    <xf numFmtId="3" fontId="4" fillId="5" borderId="4" xfId="1" applyNumberFormat="1" applyFont="1" applyFill="1" applyBorder="1"/>
    <xf numFmtId="3" fontId="1" fillId="0" borderId="4" xfId="1" applyNumberFormat="1" applyFont="1" applyBorder="1"/>
    <xf numFmtId="3" fontId="1" fillId="0" borderId="4" xfId="1" applyNumberFormat="1" applyFont="1" applyBorder="1" applyAlignment="1">
      <alignment vertical="center"/>
    </xf>
    <xf numFmtId="0" fontId="1" fillId="5" borderId="4" xfId="1" applyFont="1" applyFill="1" applyBorder="1"/>
    <xf numFmtId="0" fontId="5" fillId="0" borderId="4" xfId="1" applyFont="1" applyBorder="1" applyAlignment="1">
      <alignment vertical="center"/>
    </xf>
    <xf numFmtId="3" fontId="6" fillId="5" borderId="1" xfId="1" applyNumberFormat="1" applyFont="1" applyFill="1" applyBorder="1" applyAlignment="1">
      <alignment horizontal="right"/>
    </xf>
    <xf numFmtId="0" fontId="1" fillId="0" borderId="4" xfId="1" applyFont="1" applyBorder="1"/>
    <xf numFmtId="0" fontId="6" fillId="0" borderId="4" xfId="1" applyFont="1" applyBorder="1"/>
    <xf numFmtId="3" fontId="6" fillId="5" borderId="4" xfId="1" applyNumberFormat="1" applyFont="1" applyFill="1" applyBorder="1"/>
    <xf numFmtId="0" fontId="4" fillId="0" borderId="4" xfId="1" applyFont="1" applyBorder="1"/>
    <xf numFmtId="0" fontId="5" fillId="0" borderId="4" xfId="1" applyFont="1" applyBorder="1"/>
    <xf numFmtId="3" fontId="5" fillId="5" borderId="4" xfId="1" applyNumberFormat="1" applyFont="1" applyFill="1" applyBorder="1"/>
    <xf numFmtId="0" fontId="6" fillId="5" borderId="4" xfId="1" applyFont="1" applyFill="1" applyBorder="1"/>
    <xf numFmtId="3" fontId="8" fillId="5" borderId="4" xfId="1" applyNumberFormat="1" applyFont="1" applyFill="1" applyBorder="1"/>
    <xf numFmtId="0" fontId="1" fillId="0" borderId="4" xfId="1" applyFont="1" applyBorder="1" applyAlignment="1">
      <alignment horizontal="left" vertical="center"/>
    </xf>
    <xf numFmtId="0" fontId="5" fillId="0" borderId="4" xfId="1" applyFont="1" applyBorder="1" applyAlignment="1">
      <alignment horizontal="left"/>
    </xf>
    <xf numFmtId="3" fontId="3" fillId="5" borderId="4" xfId="1" applyNumberFormat="1" applyFont="1" applyFill="1" applyBorder="1"/>
    <xf numFmtId="0" fontId="6" fillId="0" borderId="4" xfId="1" applyFont="1" applyBorder="1" applyAlignment="1">
      <alignment vertical="center"/>
    </xf>
    <xf numFmtId="0" fontId="6" fillId="0" borderId="4" xfId="1" applyFont="1" applyBorder="1" applyAlignment="1">
      <alignment wrapText="1"/>
    </xf>
    <xf numFmtId="3" fontId="1" fillId="0" borderId="0" xfId="1" applyNumberFormat="1" applyFont="1"/>
    <xf numFmtId="0" fontId="2" fillId="0" borderId="0" xfId="1" applyFont="1" applyAlignment="1">
      <alignment horizontal="right"/>
    </xf>
    <xf numFmtId="49" fontId="3" fillId="2" borderId="1" xfId="1" applyNumberFormat="1" applyFont="1" applyFill="1" applyBorder="1" applyAlignment="1">
      <alignment horizontal="center"/>
    </xf>
    <xf numFmtId="49" fontId="3" fillId="2" borderId="2" xfId="1" applyNumberFormat="1" applyFont="1" applyFill="1" applyBorder="1" applyAlignment="1">
      <alignment horizontal="center"/>
    </xf>
    <xf numFmtId="49" fontId="3" fillId="2" borderId="3" xfId="1" applyNumberFormat="1" applyFont="1" applyFill="1" applyBorder="1" applyAlignment="1">
      <alignment horizontal="center"/>
    </xf>
    <xf numFmtId="0" fontId="4" fillId="3" borderId="4" xfId="1" applyFont="1" applyFill="1" applyBorder="1" applyAlignment="1">
      <alignment horizontal="center" vertical="center"/>
    </xf>
    <xf numFmtId="0" fontId="4" fillId="3" borderId="1" xfId="1" applyFont="1" applyFill="1" applyBorder="1" applyAlignment="1">
      <alignment horizontal="center" vertical="center"/>
    </xf>
    <xf numFmtId="0" fontId="4" fillId="3" borderId="2" xfId="1" applyFont="1" applyFill="1" applyBorder="1" applyAlignment="1">
      <alignment horizontal="center" vertical="center"/>
    </xf>
    <xf numFmtId="0" fontId="4" fillId="3" borderId="5" xfId="1" applyFont="1" applyFill="1" applyBorder="1" applyAlignment="1">
      <alignment horizontal="center" vertical="center"/>
    </xf>
    <xf numFmtId="0" fontId="5" fillId="4" borderId="1" xfId="1" applyFont="1" applyFill="1" applyBorder="1" applyAlignment="1">
      <alignment horizontal="center" vertical="center"/>
    </xf>
    <xf numFmtId="0" fontId="5" fillId="4" borderId="2" xfId="1" applyFont="1" applyFill="1" applyBorder="1" applyAlignment="1">
      <alignment horizontal="center" vertical="center"/>
    </xf>
    <xf numFmtId="0" fontId="5" fillId="4" borderId="5" xfId="1" applyFont="1" applyFill="1" applyBorder="1" applyAlignment="1">
      <alignment horizontal="center" vertical="center"/>
    </xf>
    <xf numFmtId="0" fontId="7" fillId="2" borderId="4" xfId="1" applyFont="1" applyFill="1" applyBorder="1" applyAlignment="1">
      <alignment horizontal="left" vertical="center"/>
    </xf>
    <xf numFmtId="0" fontId="3" fillId="0" borderId="4" xfId="1" applyFont="1" applyBorder="1" applyAlignment="1">
      <alignment horizontal="left"/>
    </xf>
  </cellXfs>
  <cellStyles count="2">
    <cellStyle name="Normál" xfId="0" builtinId="0"/>
    <cellStyle name="Normál 2" xfId="1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39994506668294322"/>
  </sheetPr>
  <dimension ref="A1:L97"/>
  <sheetViews>
    <sheetView tabSelected="1" topLeftCell="A79" zoomScale="70" zoomScaleNormal="70" workbookViewId="0">
      <selection activeCell="C66" sqref="C66:K66"/>
    </sheetView>
  </sheetViews>
  <sheetFormatPr defaultColWidth="9" defaultRowHeight="15" x14ac:dyDescent="0.25"/>
  <cols>
    <col min="1" max="1" width="7.7109375" style="1" customWidth="1"/>
    <col min="2" max="2" width="38.7109375" style="1" customWidth="1"/>
    <col min="3" max="4" width="16.7109375" style="1" customWidth="1"/>
    <col min="5" max="5" width="17.5703125" style="1" customWidth="1"/>
    <col min="6" max="11" width="14.85546875" style="1" customWidth="1"/>
    <col min="12" max="12" width="10.85546875" customWidth="1"/>
  </cols>
  <sheetData>
    <row r="1" spans="1:12" ht="18.75" x14ac:dyDescent="0.3">
      <c r="J1" s="33" t="s">
        <v>0</v>
      </c>
      <c r="K1" s="33"/>
    </row>
    <row r="2" spans="1:12" ht="18.75" x14ac:dyDescent="0.3">
      <c r="A2" s="34" t="s">
        <v>1</v>
      </c>
      <c r="B2" s="35"/>
      <c r="C2" s="35"/>
      <c r="D2" s="35"/>
      <c r="E2" s="35"/>
      <c r="F2" s="35"/>
      <c r="G2" s="35"/>
      <c r="H2" s="35"/>
      <c r="I2" s="35"/>
      <c r="J2" s="35"/>
      <c r="K2" s="36"/>
    </row>
    <row r="3" spans="1:12" ht="18.75" x14ac:dyDescent="0.3">
      <c r="A3" s="2"/>
      <c r="B3" s="35" t="s">
        <v>2</v>
      </c>
      <c r="C3" s="35"/>
      <c r="D3" s="35"/>
      <c r="E3" s="35"/>
      <c r="F3" s="35"/>
      <c r="G3" s="35"/>
      <c r="H3" s="35"/>
      <c r="I3" s="35"/>
      <c r="J3" s="35"/>
      <c r="K3" s="35"/>
    </row>
    <row r="4" spans="1:12" ht="15.75" x14ac:dyDescent="0.25">
      <c r="A4" s="37"/>
      <c r="B4" s="37"/>
      <c r="C4" s="37" t="s">
        <v>3</v>
      </c>
      <c r="D4" s="37"/>
      <c r="E4" s="37"/>
      <c r="F4" s="38" t="s">
        <v>4</v>
      </c>
      <c r="G4" s="39"/>
      <c r="H4" s="40"/>
      <c r="I4" s="41" t="s">
        <v>5</v>
      </c>
      <c r="J4" s="42"/>
      <c r="K4" s="43"/>
    </row>
    <row r="5" spans="1:12" ht="25.5" x14ac:dyDescent="0.25">
      <c r="A5" s="3" t="s">
        <v>6</v>
      </c>
      <c r="B5" s="4" t="s">
        <v>7</v>
      </c>
      <c r="C5" s="5" t="s">
        <v>8</v>
      </c>
      <c r="D5" s="5" t="s">
        <v>9</v>
      </c>
      <c r="E5" s="5" t="s">
        <v>10</v>
      </c>
      <c r="F5" s="5" t="s">
        <v>8</v>
      </c>
      <c r="G5" s="5" t="s">
        <v>9</v>
      </c>
      <c r="H5" s="5" t="s">
        <v>10</v>
      </c>
      <c r="I5" s="5" t="s">
        <v>8</v>
      </c>
      <c r="J5" s="5" t="s">
        <v>9</v>
      </c>
      <c r="K5" s="5" t="s">
        <v>10</v>
      </c>
    </row>
    <row r="6" spans="1:12" ht="26.25" x14ac:dyDescent="0.25">
      <c r="A6" s="6" t="s">
        <v>11</v>
      </c>
      <c r="B6" s="7" t="s">
        <v>12</v>
      </c>
      <c r="C6" s="8"/>
      <c r="D6" s="8"/>
      <c r="E6" s="8"/>
      <c r="F6" s="8"/>
      <c r="G6" s="8"/>
      <c r="H6" s="8"/>
      <c r="I6" s="8"/>
      <c r="J6" s="8"/>
      <c r="K6" s="8"/>
      <c r="L6" s="9"/>
    </row>
    <row r="7" spans="1:12" ht="26.25" x14ac:dyDescent="0.25">
      <c r="A7" s="6" t="s">
        <v>13</v>
      </c>
      <c r="B7" s="7" t="s">
        <v>14</v>
      </c>
      <c r="C7" s="8"/>
      <c r="D7" s="8"/>
      <c r="E7" s="8"/>
      <c r="F7" s="8"/>
      <c r="G7" s="8"/>
      <c r="H7" s="8"/>
      <c r="I7" s="8"/>
      <c r="J7" s="8"/>
      <c r="K7" s="8"/>
      <c r="L7" s="9"/>
    </row>
    <row r="8" spans="1:12" ht="26.25" x14ac:dyDescent="0.25">
      <c r="A8" s="6" t="s">
        <v>15</v>
      </c>
      <c r="B8" s="7" t="s">
        <v>16</v>
      </c>
      <c r="C8" s="8"/>
      <c r="D8" s="8"/>
      <c r="E8" s="8"/>
      <c r="F8" s="10"/>
      <c r="G8" s="10"/>
      <c r="H8" s="10"/>
      <c r="I8" s="8"/>
      <c r="J8" s="8"/>
      <c r="K8" s="8"/>
      <c r="L8" s="9"/>
    </row>
    <row r="9" spans="1:12" ht="26.25" x14ac:dyDescent="0.25">
      <c r="A9" s="6" t="s">
        <v>17</v>
      </c>
      <c r="B9" s="7" t="s">
        <v>18</v>
      </c>
      <c r="C9" s="8"/>
      <c r="D9" s="8"/>
      <c r="E9" s="8"/>
      <c r="F9" s="10"/>
      <c r="G9" s="10"/>
      <c r="H9" s="10"/>
      <c r="I9" s="8"/>
      <c r="J9" s="8"/>
      <c r="K9" s="8"/>
      <c r="L9" s="9"/>
    </row>
    <row r="10" spans="1:12" ht="26.25" x14ac:dyDescent="0.25">
      <c r="A10" s="6" t="s">
        <v>19</v>
      </c>
      <c r="B10" s="7" t="s">
        <v>20</v>
      </c>
      <c r="C10" s="8"/>
      <c r="D10" s="8"/>
      <c r="E10" s="8"/>
      <c r="F10" s="10"/>
      <c r="G10" s="10"/>
      <c r="H10" s="10"/>
      <c r="I10" s="8"/>
      <c r="J10" s="8"/>
      <c r="K10" s="8"/>
      <c r="L10" s="9"/>
    </row>
    <row r="11" spans="1:12" x14ac:dyDescent="0.25">
      <c r="A11" s="6" t="s">
        <v>21</v>
      </c>
      <c r="B11" s="7" t="s">
        <v>22</v>
      </c>
      <c r="C11" s="8"/>
      <c r="D11" s="8"/>
      <c r="E11" s="8"/>
      <c r="F11" s="10"/>
      <c r="G11" s="10"/>
      <c r="H11" s="10"/>
      <c r="I11" s="8"/>
      <c r="J11" s="8"/>
      <c r="K11" s="8"/>
      <c r="L11" s="9"/>
    </row>
    <row r="12" spans="1:12" ht="31.5" x14ac:dyDescent="0.25">
      <c r="A12" s="11" t="s">
        <v>23</v>
      </c>
      <c r="B12" s="12" t="s">
        <v>24</v>
      </c>
      <c r="C12" s="13"/>
      <c r="D12" s="13"/>
      <c r="E12" s="13"/>
      <c r="F12" s="13"/>
      <c r="G12" s="13"/>
      <c r="H12" s="13"/>
      <c r="I12" s="13"/>
      <c r="J12" s="13"/>
      <c r="K12" s="13"/>
      <c r="L12" s="9"/>
    </row>
    <row r="13" spans="1:12" x14ac:dyDescent="0.25">
      <c r="A13" s="14" t="s">
        <v>25</v>
      </c>
      <c r="B13" s="14" t="s">
        <v>26</v>
      </c>
      <c r="C13" s="8"/>
      <c r="D13" s="8"/>
      <c r="E13" s="8"/>
      <c r="F13" s="10"/>
      <c r="G13" s="10"/>
      <c r="H13" s="10"/>
      <c r="I13" s="8"/>
      <c r="J13" s="8"/>
      <c r="K13" s="8"/>
      <c r="L13" s="9"/>
    </row>
    <row r="14" spans="1:12" ht="26.25" x14ac:dyDescent="0.25">
      <c r="A14" s="15" t="s">
        <v>27</v>
      </c>
      <c r="B14" s="7" t="s">
        <v>28</v>
      </c>
      <c r="C14" s="8"/>
      <c r="D14" s="8"/>
      <c r="E14" s="8"/>
      <c r="F14" s="10"/>
      <c r="G14" s="10"/>
      <c r="H14" s="10"/>
      <c r="I14" s="8"/>
      <c r="J14" s="8"/>
      <c r="K14" s="8"/>
      <c r="L14" s="9"/>
    </row>
    <row r="15" spans="1:12" ht="39" x14ac:dyDescent="0.25">
      <c r="A15" s="15" t="s">
        <v>29</v>
      </c>
      <c r="B15" s="7" t="s">
        <v>30</v>
      </c>
      <c r="C15" s="8"/>
      <c r="D15" s="8"/>
      <c r="E15" s="8"/>
      <c r="F15" s="8"/>
      <c r="G15" s="8"/>
      <c r="H15" s="8"/>
      <c r="I15" s="8"/>
      <c r="J15" s="8"/>
      <c r="K15" s="8"/>
      <c r="L15" s="9"/>
    </row>
    <row r="16" spans="1:12" ht="39" x14ac:dyDescent="0.25">
      <c r="A16" s="6" t="s">
        <v>31</v>
      </c>
      <c r="B16" s="7" t="s">
        <v>32</v>
      </c>
      <c r="C16" s="16"/>
      <c r="D16" s="8"/>
      <c r="E16" s="8"/>
      <c r="F16" s="8"/>
      <c r="G16" s="8"/>
      <c r="H16" s="8"/>
      <c r="I16" s="8"/>
      <c r="J16" s="8"/>
      <c r="K16" s="8"/>
      <c r="L16" s="9"/>
    </row>
    <row r="17" spans="1:12" ht="26.25" x14ac:dyDescent="0.25">
      <c r="A17" s="6" t="s">
        <v>33</v>
      </c>
      <c r="B17" s="7" t="s">
        <v>34</v>
      </c>
      <c r="C17" s="8">
        <v>15709660</v>
      </c>
      <c r="D17" s="8">
        <v>34827708</v>
      </c>
      <c r="E17" s="8">
        <v>39492423</v>
      </c>
      <c r="F17" s="8"/>
      <c r="G17" s="8"/>
      <c r="H17" s="8"/>
      <c r="I17" s="8">
        <f t="shared" ref="I6:K17" si="0">C17+F17</f>
        <v>15709660</v>
      </c>
      <c r="J17" s="8">
        <f t="shared" si="0"/>
        <v>34827708</v>
      </c>
      <c r="K17" s="8">
        <f t="shared" si="0"/>
        <v>39492423</v>
      </c>
      <c r="L17" s="9"/>
    </row>
    <row r="18" spans="1:12" ht="31.5" x14ac:dyDescent="0.25">
      <c r="A18" s="17" t="s">
        <v>35</v>
      </c>
      <c r="B18" s="12" t="s">
        <v>36</v>
      </c>
      <c r="C18" s="18">
        <f t="shared" ref="C18:K18" si="1">C12+C13+C14+C15+C16+C17</f>
        <v>15709660</v>
      </c>
      <c r="D18" s="18">
        <f t="shared" si="1"/>
        <v>34827708</v>
      </c>
      <c r="E18" s="18">
        <f t="shared" si="1"/>
        <v>39492423</v>
      </c>
      <c r="F18" s="18">
        <f t="shared" si="1"/>
        <v>0</v>
      </c>
      <c r="G18" s="18">
        <f t="shared" si="1"/>
        <v>0</v>
      </c>
      <c r="H18" s="18">
        <f t="shared" si="1"/>
        <v>0</v>
      </c>
      <c r="I18" s="18">
        <f t="shared" si="1"/>
        <v>15709660</v>
      </c>
      <c r="J18" s="18">
        <f t="shared" si="1"/>
        <v>34827708</v>
      </c>
      <c r="K18" s="18">
        <f t="shared" si="1"/>
        <v>39492423</v>
      </c>
      <c r="L18" s="9"/>
    </row>
    <row r="19" spans="1:12" x14ac:dyDescent="0.25">
      <c r="A19" s="19" t="s">
        <v>37</v>
      </c>
      <c r="B19" s="19" t="s">
        <v>38</v>
      </c>
      <c r="C19" s="16"/>
      <c r="D19" s="8"/>
      <c r="E19" s="8"/>
      <c r="F19" s="8"/>
      <c r="G19" s="8"/>
      <c r="H19" s="8"/>
      <c r="I19" s="8"/>
      <c r="J19" s="8"/>
      <c r="K19" s="8"/>
      <c r="L19" s="9"/>
    </row>
    <row r="20" spans="1:12" x14ac:dyDescent="0.25">
      <c r="A20" s="19" t="s">
        <v>39</v>
      </c>
      <c r="B20" s="19" t="s">
        <v>40</v>
      </c>
      <c r="C20" s="16"/>
      <c r="D20" s="8"/>
      <c r="E20" s="8"/>
      <c r="F20" s="8"/>
      <c r="G20" s="8"/>
      <c r="H20" s="8"/>
      <c r="I20" s="8"/>
      <c r="J20" s="8"/>
      <c r="K20" s="8"/>
      <c r="L20" s="9"/>
    </row>
    <row r="21" spans="1:12" x14ac:dyDescent="0.25">
      <c r="A21" s="20" t="s">
        <v>41</v>
      </c>
      <c r="B21" s="20" t="s">
        <v>42</v>
      </c>
      <c r="C21" s="21"/>
      <c r="D21" s="21"/>
      <c r="E21" s="21"/>
      <c r="F21" s="21"/>
      <c r="G21" s="21"/>
      <c r="H21" s="21"/>
      <c r="I21" s="21"/>
      <c r="J21" s="21"/>
      <c r="K21" s="21"/>
      <c r="L21" s="9"/>
    </row>
    <row r="22" spans="1:12" x14ac:dyDescent="0.25">
      <c r="A22" s="19" t="s">
        <v>43</v>
      </c>
      <c r="B22" s="19" t="s">
        <v>44</v>
      </c>
      <c r="C22" s="16"/>
      <c r="D22" s="8"/>
      <c r="E22" s="8"/>
      <c r="F22" s="8"/>
      <c r="G22" s="8"/>
      <c r="H22" s="8"/>
      <c r="I22" s="8"/>
      <c r="J22" s="8"/>
      <c r="K22" s="8"/>
      <c r="L22" s="9"/>
    </row>
    <row r="23" spans="1:12" x14ac:dyDescent="0.25">
      <c r="A23" s="19" t="s">
        <v>45</v>
      </c>
      <c r="B23" s="19" t="s">
        <v>46</v>
      </c>
      <c r="C23" s="16"/>
      <c r="D23" s="8"/>
      <c r="E23" s="8"/>
      <c r="F23" s="8"/>
      <c r="G23" s="8"/>
      <c r="H23" s="8"/>
      <c r="I23" s="8"/>
      <c r="J23" s="8"/>
      <c r="K23" s="8"/>
      <c r="L23" s="9"/>
    </row>
    <row r="24" spans="1:12" x14ac:dyDescent="0.25">
      <c r="A24" s="19" t="s">
        <v>47</v>
      </c>
      <c r="B24" s="19" t="s">
        <v>48</v>
      </c>
      <c r="C24" s="16"/>
      <c r="D24" s="8"/>
      <c r="E24" s="8"/>
      <c r="F24" s="8"/>
      <c r="G24" s="8"/>
      <c r="H24" s="8"/>
      <c r="I24" s="8"/>
      <c r="J24" s="8"/>
      <c r="K24" s="8"/>
      <c r="L24" s="9"/>
    </row>
    <row r="25" spans="1:12" x14ac:dyDescent="0.25">
      <c r="A25" s="19" t="s">
        <v>49</v>
      </c>
      <c r="B25" s="19" t="s">
        <v>50</v>
      </c>
      <c r="C25" s="16"/>
      <c r="D25" s="8"/>
      <c r="E25" s="8"/>
      <c r="F25" s="8"/>
      <c r="G25" s="8"/>
      <c r="H25" s="8"/>
      <c r="I25" s="8"/>
      <c r="J25" s="8"/>
      <c r="K25" s="8"/>
      <c r="L25" s="9"/>
    </row>
    <row r="26" spans="1:12" x14ac:dyDescent="0.25">
      <c r="A26" s="19" t="s">
        <v>51</v>
      </c>
      <c r="B26" s="19" t="s">
        <v>52</v>
      </c>
      <c r="C26" s="16"/>
      <c r="D26" s="8"/>
      <c r="E26" s="8"/>
      <c r="F26" s="8"/>
      <c r="G26" s="8"/>
      <c r="H26" s="8"/>
      <c r="I26" s="8"/>
      <c r="J26" s="8"/>
      <c r="K26" s="8"/>
      <c r="L26" s="9"/>
    </row>
    <row r="27" spans="1:12" x14ac:dyDescent="0.25">
      <c r="A27" s="19" t="s">
        <v>53</v>
      </c>
      <c r="B27" s="19" t="s">
        <v>54</v>
      </c>
      <c r="C27" s="16"/>
      <c r="D27" s="8"/>
      <c r="E27" s="8"/>
      <c r="F27" s="8"/>
      <c r="G27" s="8"/>
      <c r="H27" s="8"/>
      <c r="I27" s="8"/>
      <c r="J27" s="8"/>
      <c r="K27" s="8"/>
      <c r="L27" s="9"/>
    </row>
    <row r="28" spans="1:12" x14ac:dyDescent="0.25">
      <c r="A28" s="19" t="s">
        <v>55</v>
      </c>
      <c r="B28" s="19" t="s">
        <v>56</v>
      </c>
      <c r="C28" s="16"/>
      <c r="D28" s="8"/>
      <c r="E28" s="8"/>
      <c r="F28" s="8"/>
      <c r="G28" s="8"/>
      <c r="H28" s="8"/>
      <c r="I28" s="8"/>
      <c r="J28" s="8"/>
      <c r="K28" s="8"/>
      <c r="L28" s="9"/>
    </row>
    <row r="29" spans="1:12" x14ac:dyDescent="0.25">
      <c r="A29" s="19" t="s">
        <v>57</v>
      </c>
      <c r="B29" s="19" t="s">
        <v>58</v>
      </c>
      <c r="C29" s="16"/>
      <c r="D29" s="8"/>
      <c r="E29" s="8"/>
      <c r="F29" s="8"/>
      <c r="G29" s="8"/>
      <c r="H29" s="8"/>
      <c r="I29" s="8"/>
      <c r="J29" s="8"/>
      <c r="K29" s="8"/>
      <c r="L29" s="9"/>
    </row>
    <row r="30" spans="1:12" x14ac:dyDescent="0.25">
      <c r="A30" s="22" t="s">
        <v>59</v>
      </c>
      <c r="B30" s="22" t="s">
        <v>60</v>
      </c>
      <c r="C30" s="16"/>
      <c r="D30" s="8"/>
      <c r="E30" s="8"/>
      <c r="F30" s="8"/>
      <c r="G30" s="8"/>
      <c r="H30" s="8"/>
      <c r="I30" s="8"/>
      <c r="J30" s="8"/>
      <c r="K30" s="8"/>
      <c r="L30" s="9"/>
    </row>
    <row r="31" spans="1:12" x14ac:dyDescent="0.25">
      <c r="A31" s="19" t="s">
        <v>61</v>
      </c>
      <c r="B31" s="19" t="s">
        <v>62</v>
      </c>
      <c r="C31" s="16">
        <v>0</v>
      </c>
      <c r="D31" s="8">
        <v>0</v>
      </c>
      <c r="E31" s="8">
        <v>0</v>
      </c>
      <c r="F31" s="8">
        <v>0</v>
      </c>
      <c r="G31" s="8">
        <v>0</v>
      </c>
      <c r="H31" s="8">
        <v>855000</v>
      </c>
      <c r="I31" s="8">
        <f t="shared" ref="I20:K84" si="2">C31+F31</f>
        <v>0</v>
      </c>
      <c r="J31" s="8">
        <f t="shared" si="2"/>
        <v>0</v>
      </c>
      <c r="K31" s="8">
        <f t="shared" si="2"/>
        <v>855000</v>
      </c>
      <c r="L31" s="9"/>
    </row>
    <row r="32" spans="1:12" ht="15.75" x14ac:dyDescent="0.25">
      <c r="A32" s="23" t="s">
        <v>63</v>
      </c>
      <c r="B32" s="23" t="s">
        <v>64</v>
      </c>
      <c r="C32" s="24">
        <f t="shared" ref="C32:H32" si="3">C21+C22+C23+C24+C25+C26+C27+C28+C29+C30+C31</f>
        <v>0</v>
      </c>
      <c r="D32" s="24">
        <f t="shared" si="3"/>
        <v>0</v>
      </c>
      <c r="E32" s="24">
        <f t="shared" si="3"/>
        <v>0</v>
      </c>
      <c r="F32" s="24">
        <f t="shared" si="3"/>
        <v>0</v>
      </c>
      <c r="G32" s="24">
        <f t="shared" si="3"/>
        <v>0</v>
      </c>
      <c r="H32" s="24">
        <f t="shared" si="3"/>
        <v>855000</v>
      </c>
      <c r="I32" s="24">
        <f t="shared" si="2"/>
        <v>0</v>
      </c>
      <c r="J32" s="24">
        <f t="shared" si="2"/>
        <v>0</v>
      </c>
      <c r="K32" s="24">
        <f>K21+K22+K23+K24+K25+K26+K27+K28+K29+K30+K31</f>
        <v>855000</v>
      </c>
      <c r="L32" s="9"/>
    </row>
    <row r="33" spans="1:12" x14ac:dyDescent="0.25">
      <c r="A33" s="19" t="s">
        <v>65</v>
      </c>
      <c r="B33" s="19" t="s">
        <v>66</v>
      </c>
      <c r="C33" s="16"/>
      <c r="D33" s="8"/>
      <c r="E33" s="8"/>
      <c r="F33" s="8"/>
      <c r="G33" s="8"/>
      <c r="H33" s="8"/>
      <c r="I33" s="8"/>
      <c r="J33" s="8"/>
      <c r="K33" s="8"/>
      <c r="L33" s="9"/>
    </row>
    <row r="34" spans="1:12" x14ac:dyDescent="0.25">
      <c r="A34" s="19" t="s">
        <v>67</v>
      </c>
      <c r="B34" s="19" t="s">
        <v>68</v>
      </c>
      <c r="C34" s="8">
        <v>210000</v>
      </c>
      <c r="D34" s="8"/>
      <c r="E34" s="8"/>
      <c r="F34" s="8"/>
      <c r="G34" s="8"/>
      <c r="H34" s="8"/>
      <c r="I34" s="8">
        <f t="shared" si="2"/>
        <v>210000</v>
      </c>
      <c r="J34" s="8">
        <f t="shared" si="2"/>
        <v>0</v>
      </c>
      <c r="K34" s="8">
        <f t="shared" si="2"/>
        <v>0</v>
      </c>
      <c r="L34" s="9"/>
    </row>
    <row r="35" spans="1:12" x14ac:dyDescent="0.25">
      <c r="A35" s="19" t="s">
        <v>69</v>
      </c>
      <c r="B35" s="19" t="s">
        <v>70</v>
      </c>
      <c r="C35" s="8">
        <v>15000</v>
      </c>
      <c r="D35" s="8">
        <v>0</v>
      </c>
      <c r="E35" s="8">
        <v>753457</v>
      </c>
      <c r="F35" s="8"/>
      <c r="G35" s="8"/>
      <c r="H35" s="8"/>
      <c r="I35" s="8">
        <f t="shared" si="2"/>
        <v>15000</v>
      </c>
      <c r="J35" s="8">
        <f t="shared" si="2"/>
        <v>0</v>
      </c>
      <c r="K35" s="8">
        <f t="shared" si="2"/>
        <v>753457</v>
      </c>
      <c r="L35" s="9"/>
    </row>
    <row r="36" spans="1:12" x14ac:dyDescent="0.25">
      <c r="A36" s="19" t="s">
        <v>71</v>
      </c>
      <c r="B36" s="19" t="s">
        <v>72</v>
      </c>
      <c r="C36" s="16"/>
      <c r="D36" s="8"/>
      <c r="E36" s="8"/>
      <c r="F36" s="8"/>
      <c r="G36" s="8"/>
      <c r="H36" s="8"/>
      <c r="I36" s="8"/>
      <c r="J36" s="8"/>
      <c r="K36" s="8"/>
      <c r="L36" s="9"/>
    </row>
    <row r="37" spans="1:12" x14ac:dyDescent="0.25">
      <c r="A37" s="19" t="s">
        <v>73</v>
      </c>
      <c r="B37" s="19" t="s">
        <v>74</v>
      </c>
      <c r="C37" s="16"/>
      <c r="D37" s="8"/>
      <c r="E37" s="8"/>
      <c r="F37" s="8"/>
      <c r="G37" s="8"/>
      <c r="H37" s="8"/>
      <c r="I37" s="8"/>
      <c r="J37" s="8"/>
      <c r="K37" s="8"/>
      <c r="L37" s="9"/>
    </row>
    <row r="38" spans="1:12" x14ac:dyDescent="0.25">
      <c r="A38" s="19" t="s">
        <v>75</v>
      </c>
      <c r="B38" s="19" t="s">
        <v>76</v>
      </c>
      <c r="C38" s="16"/>
      <c r="D38" s="8"/>
      <c r="E38" s="8"/>
      <c r="F38" s="8"/>
      <c r="G38" s="8"/>
      <c r="H38" s="8"/>
      <c r="I38" s="8"/>
      <c r="J38" s="8"/>
      <c r="K38" s="8"/>
      <c r="L38" s="9"/>
    </row>
    <row r="39" spans="1:12" x14ac:dyDescent="0.25">
      <c r="A39" s="19" t="s">
        <v>77</v>
      </c>
      <c r="B39" s="19" t="s">
        <v>78</v>
      </c>
      <c r="C39" s="16"/>
      <c r="D39" s="8"/>
      <c r="E39" s="8"/>
      <c r="F39" s="8"/>
      <c r="G39" s="8"/>
      <c r="H39" s="8"/>
      <c r="I39" s="8"/>
      <c r="J39" s="8"/>
      <c r="K39" s="8"/>
      <c r="L39" s="9"/>
    </row>
    <row r="40" spans="1:12" x14ac:dyDescent="0.25">
      <c r="A40" s="19" t="s">
        <v>79</v>
      </c>
      <c r="B40" s="19" t="s">
        <v>80</v>
      </c>
      <c r="C40" s="16">
        <v>1</v>
      </c>
      <c r="D40" s="8">
        <v>0</v>
      </c>
      <c r="E40" s="8">
        <v>1</v>
      </c>
      <c r="F40" s="8"/>
      <c r="G40" s="8"/>
      <c r="H40" s="8"/>
      <c r="I40" s="8">
        <f t="shared" si="2"/>
        <v>1</v>
      </c>
      <c r="J40" s="8">
        <f t="shared" si="2"/>
        <v>0</v>
      </c>
      <c r="K40" s="8">
        <f t="shared" si="2"/>
        <v>1</v>
      </c>
      <c r="L40" s="9"/>
    </row>
    <row r="41" spans="1:12" x14ac:dyDescent="0.25">
      <c r="A41" s="19" t="s">
        <v>81</v>
      </c>
      <c r="B41" s="19" t="s">
        <v>82</v>
      </c>
      <c r="C41" s="16"/>
      <c r="D41" s="8"/>
      <c r="E41" s="8"/>
      <c r="F41" s="8"/>
      <c r="G41" s="8"/>
      <c r="H41" s="8"/>
      <c r="I41" s="8"/>
      <c r="J41" s="8"/>
      <c r="K41" s="8"/>
      <c r="L41" s="9"/>
    </row>
    <row r="42" spans="1:12" x14ac:dyDescent="0.25">
      <c r="A42" s="19" t="s">
        <v>83</v>
      </c>
      <c r="B42" s="19" t="s">
        <v>84</v>
      </c>
      <c r="C42" s="8">
        <v>948834</v>
      </c>
      <c r="D42" s="8">
        <v>0</v>
      </c>
      <c r="E42" s="8">
        <v>407397</v>
      </c>
      <c r="F42" s="8"/>
      <c r="G42" s="8"/>
      <c r="H42" s="8"/>
      <c r="I42" s="8">
        <f t="shared" si="2"/>
        <v>948834</v>
      </c>
      <c r="J42" s="8">
        <f t="shared" si="2"/>
        <v>0</v>
      </c>
      <c r="K42" s="8">
        <f t="shared" si="2"/>
        <v>407397</v>
      </c>
      <c r="L42" s="9"/>
    </row>
    <row r="43" spans="1:12" ht="15.75" x14ac:dyDescent="0.25">
      <c r="A43" s="23" t="s">
        <v>85</v>
      </c>
      <c r="B43" s="23" t="s">
        <v>86</v>
      </c>
      <c r="C43" s="24">
        <f t="shared" ref="C43:H43" si="4">C33+C34+C35+C36+C37+C38+C39+C40+C41+C42</f>
        <v>1173835</v>
      </c>
      <c r="D43" s="24">
        <f t="shared" si="4"/>
        <v>0</v>
      </c>
      <c r="E43" s="24">
        <f t="shared" si="4"/>
        <v>1160855</v>
      </c>
      <c r="F43" s="24">
        <f t="shared" si="4"/>
        <v>0</v>
      </c>
      <c r="G43" s="24">
        <f t="shared" si="4"/>
        <v>0</v>
      </c>
      <c r="H43" s="24">
        <f t="shared" si="4"/>
        <v>0</v>
      </c>
      <c r="I43" s="24">
        <f t="shared" si="2"/>
        <v>1173835</v>
      </c>
      <c r="J43" s="24">
        <f t="shared" si="2"/>
        <v>0</v>
      </c>
      <c r="K43" s="24">
        <f t="shared" si="2"/>
        <v>1160855</v>
      </c>
      <c r="L43" s="9"/>
    </row>
    <row r="44" spans="1:12" ht="26.25" x14ac:dyDescent="0.25">
      <c r="A44" s="6" t="s">
        <v>87</v>
      </c>
      <c r="B44" s="7" t="s">
        <v>88</v>
      </c>
      <c r="C44" s="16"/>
      <c r="D44" s="8"/>
      <c r="E44" s="8"/>
      <c r="F44" s="8"/>
      <c r="G44" s="8"/>
      <c r="H44" s="8"/>
      <c r="I44" s="8"/>
      <c r="J44" s="8"/>
      <c r="K44" s="8"/>
      <c r="L44" s="9"/>
    </row>
    <row r="45" spans="1:12" ht="39" x14ac:dyDescent="0.25">
      <c r="A45" s="6" t="s">
        <v>89</v>
      </c>
      <c r="B45" s="7" t="s">
        <v>90</v>
      </c>
      <c r="C45" s="16"/>
      <c r="D45" s="8"/>
      <c r="E45" s="8"/>
      <c r="F45" s="8"/>
      <c r="G45" s="8"/>
      <c r="H45" s="8"/>
      <c r="I45" s="8"/>
      <c r="J45" s="8"/>
      <c r="K45" s="8"/>
      <c r="L45" s="9"/>
    </row>
    <row r="46" spans="1:12" x14ac:dyDescent="0.25">
      <c r="A46" s="19" t="s">
        <v>91</v>
      </c>
      <c r="B46" s="19" t="s">
        <v>92</v>
      </c>
      <c r="C46" s="16"/>
      <c r="D46" s="8"/>
      <c r="E46" s="8"/>
      <c r="F46" s="8"/>
      <c r="G46" s="8"/>
      <c r="H46" s="8"/>
      <c r="I46" s="8"/>
      <c r="J46" s="8"/>
      <c r="K46" s="8"/>
      <c r="L46" s="9"/>
    </row>
    <row r="47" spans="1:12" ht="39" x14ac:dyDescent="0.25">
      <c r="A47" s="19" t="s">
        <v>93</v>
      </c>
      <c r="B47" s="7" t="s">
        <v>30</v>
      </c>
      <c r="C47" s="16"/>
      <c r="D47" s="8"/>
      <c r="E47" s="8"/>
      <c r="F47" s="8"/>
      <c r="G47" s="8"/>
      <c r="H47" s="8"/>
      <c r="I47" s="8"/>
      <c r="J47" s="8"/>
      <c r="K47" s="8"/>
      <c r="L47" s="9"/>
    </row>
    <row r="48" spans="1:12" x14ac:dyDescent="0.25">
      <c r="A48" s="19" t="s">
        <v>94</v>
      </c>
      <c r="B48" s="19" t="s">
        <v>92</v>
      </c>
      <c r="C48" s="16"/>
      <c r="D48" s="8"/>
      <c r="E48" s="8"/>
      <c r="F48" s="8"/>
      <c r="G48" s="8"/>
      <c r="H48" s="8"/>
      <c r="I48" s="8"/>
      <c r="J48" s="8"/>
      <c r="K48" s="8"/>
      <c r="L48" s="9"/>
    </row>
    <row r="49" spans="1:12" ht="15.75" x14ac:dyDescent="0.25">
      <c r="A49" s="23" t="s">
        <v>95</v>
      </c>
      <c r="B49" s="23" t="s">
        <v>96</v>
      </c>
      <c r="C49" s="25">
        <f>C44+C45+C46+C47+C48</f>
        <v>0</v>
      </c>
      <c r="D49" s="25">
        <f t="shared" ref="D49:K49" si="5">D44+D45+D46+D47+D48</f>
        <v>0</v>
      </c>
      <c r="E49" s="25">
        <f t="shared" si="5"/>
        <v>0</v>
      </c>
      <c r="F49" s="25">
        <f t="shared" si="5"/>
        <v>0</v>
      </c>
      <c r="G49" s="25">
        <f t="shared" si="5"/>
        <v>0</v>
      </c>
      <c r="H49" s="25">
        <f t="shared" si="5"/>
        <v>0</v>
      </c>
      <c r="I49" s="25">
        <f t="shared" si="5"/>
        <v>0</v>
      </c>
      <c r="J49" s="25">
        <f t="shared" si="5"/>
        <v>0</v>
      </c>
      <c r="K49" s="25">
        <f t="shared" si="5"/>
        <v>0</v>
      </c>
      <c r="L49" s="9"/>
    </row>
    <row r="50" spans="1:12" ht="17.25" x14ac:dyDescent="0.3">
      <c r="A50" s="44" t="s">
        <v>97</v>
      </c>
      <c r="B50" s="44"/>
      <c r="C50" s="26">
        <v>16883495</v>
      </c>
      <c r="D50" s="26">
        <v>34827708</v>
      </c>
      <c r="E50" s="26">
        <v>40653278</v>
      </c>
      <c r="F50" s="26">
        <v>0</v>
      </c>
      <c r="G50" s="26">
        <v>0</v>
      </c>
      <c r="H50" s="26">
        <v>855000</v>
      </c>
      <c r="I50" s="26">
        <v>16883495</v>
      </c>
      <c r="J50" s="26">
        <v>34827708</v>
      </c>
      <c r="K50" s="26">
        <v>41508278</v>
      </c>
      <c r="L50" s="9"/>
    </row>
    <row r="51" spans="1:12" x14ac:dyDescent="0.25">
      <c r="A51" s="19" t="s">
        <v>98</v>
      </c>
      <c r="B51" s="19" t="s">
        <v>99</v>
      </c>
      <c r="C51" s="16"/>
      <c r="D51" s="8"/>
      <c r="E51" s="8"/>
      <c r="F51" s="8"/>
      <c r="G51" s="8"/>
      <c r="H51" s="8"/>
      <c r="I51" s="8"/>
      <c r="J51" s="8"/>
      <c r="K51" s="8"/>
      <c r="L51" s="9"/>
    </row>
    <row r="52" spans="1:12" ht="39" x14ac:dyDescent="0.25">
      <c r="A52" s="27" t="s">
        <v>100</v>
      </c>
      <c r="B52" s="7" t="s">
        <v>101</v>
      </c>
      <c r="C52" s="16"/>
      <c r="D52" s="8"/>
      <c r="E52" s="8"/>
      <c r="F52" s="8"/>
      <c r="G52" s="8"/>
      <c r="H52" s="8"/>
      <c r="I52" s="8"/>
      <c r="J52" s="8"/>
      <c r="K52" s="8"/>
      <c r="L52" s="9"/>
    </row>
    <row r="53" spans="1:12" ht="39" x14ac:dyDescent="0.25">
      <c r="A53" s="27" t="s">
        <v>102</v>
      </c>
      <c r="B53" s="7" t="s">
        <v>103</v>
      </c>
      <c r="C53" s="16"/>
      <c r="D53" s="8"/>
      <c r="E53" s="8"/>
      <c r="F53" s="8"/>
      <c r="G53" s="8"/>
      <c r="H53" s="8"/>
      <c r="I53" s="8"/>
      <c r="J53" s="8"/>
      <c r="K53" s="8"/>
      <c r="L53" s="9"/>
    </row>
    <row r="54" spans="1:12" ht="39" x14ac:dyDescent="0.25">
      <c r="A54" s="6" t="s">
        <v>104</v>
      </c>
      <c r="B54" s="7" t="s">
        <v>105</v>
      </c>
      <c r="C54" s="16"/>
      <c r="D54" s="8"/>
      <c r="E54" s="8"/>
      <c r="F54" s="8"/>
      <c r="G54" s="8"/>
      <c r="H54" s="8"/>
      <c r="I54" s="8"/>
      <c r="J54" s="8"/>
      <c r="K54" s="8"/>
      <c r="L54" s="9"/>
    </row>
    <row r="55" spans="1:12" ht="26.25" x14ac:dyDescent="0.25">
      <c r="A55" s="6" t="s">
        <v>106</v>
      </c>
      <c r="B55" s="7" t="s">
        <v>107</v>
      </c>
      <c r="C55" s="16"/>
      <c r="D55" s="8"/>
      <c r="E55" s="8"/>
      <c r="F55" s="8"/>
      <c r="G55" s="8"/>
      <c r="H55" s="8"/>
      <c r="I55" s="8"/>
      <c r="J55" s="8"/>
      <c r="K55" s="8"/>
      <c r="L55" s="9"/>
    </row>
    <row r="56" spans="1:12" ht="31.5" x14ac:dyDescent="0.25">
      <c r="A56" s="17" t="s">
        <v>108</v>
      </c>
      <c r="B56" s="12" t="s">
        <v>109</v>
      </c>
      <c r="C56" s="24">
        <f t="shared" ref="C56:H56" si="6">C51+C52+C53+C54+C55</f>
        <v>0</v>
      </c>
      <c r="D56" s="24">
        <f t="shared" si="6"/>
        <v>0</v>
      </c>
      <c r="E56" s="24">
        <f t="shared" si="6"/>
        <v>0</v>
      </c>
      <c r="F56" s="24">
        <f t="shared" si="6"/>
        <v>0</v>
      </c>
      <c r="G56" s="24">
        <f t="shared" si="6"/>
        <v>0</v>
      </c>
      <c r="H56" s="24">
        <f t="shared" si="6"/>
        <v>0</v>
      </c>
      <c r="I56" s="24">
        <f t="shared" si="2"/>
        <v>0</v>
      </c>
      <c r="J56" s="24">
        <f t="shared" si="2"/>
        <v>0</v>
      </c>
      <c r="K56" s="24">
        <f t="shared" si="2"/>
        <v>0</v>
      </c>
      <c r="L56" s="9"/>
    </row>
    <row r="57" spans="1:12" x14ac:dyDescent="0.25">
      <c r="A57" s="19" t="s">
        <v>110</v>
      </c>
      <c r="B57" s="19" t="s">
        <v>111</v>
      </c>
      <c r="C57" s="16"/>
      <c r="D57" s="8"/>
      <c r="E57" s="8"/>
      <c r="F57" s="8"/>
      <c r="G57" s="8"/>
      <c r="H57" s="8"/>
      <c r="I57" s="8"/>
      <c r="J57" s="8"/>
      <c r="K57" s="8"/>
      <c r="L57" s="9"/>
    </row>
    <row r="58" spans="1:12" x14ac:dyDescent="0.25">
      <c r="A58" s="19" t="s">
        <v>112</v>
      </c>
      <c r="B58" s="19" t="s">
        <v>113</v>
      </c>
      <c r="C58" s="16"/>
      <c r="D58" s="8"/>
      <c r="E58" s="8"/>
      <c r="F58" s="8"/>
      <c r="G58" s="8"/>
      <c r="H58" s="8"/>
      <c r="I58" s="8"/>
      <c r="J58" s="8"/>
      <c r="K58" s="8"/>
      <c r="L58" s="9"/>
    </row>
    <row r="59" spans="1:12" x14ac:dyDescent="0.25">
      <c r="A59" s="19" t="s">
        <v>114</v>
      </c>
      <c r="B59" s="19" t="s">
        <v>115</v>
      </c>
      <c r="C59" s="16"/>
      <c r="D59" s="16"/>
      <c r="E59" s="16"/>
      <c r="F59" s="16"/>
      <c r="G59" s="16"/>
      <c r="H59" s="16"/>
      <c r="I59" s="8"/>
      <c r="J59" s="8"/>
      <c r="K59" s="8"/>
      <c r="L59" s="9"/>
    </row>
    <row r="60" spans="1:12" x14ac:dyDescent="0.25">
      <c r="A60" s="19" t="s">
        <v>116</v>
      </c>
      <c r="B60" s="19" t="s">
        <v>117</v>
      </c>
      <c r="C60" s="16"/>
      <c r="D60" s="16"/>
      <c r="E60" s="16"/>
      <c r="F60" s="16"/>
      <c r="G60" s="16"/>
      <c r="H60" s="16"/>
      <c r="I60" s="8"/>
      <c r="J60" s="8"/>
      <c r="K60" s="8"/>
      <c r="L60" s="9"/>
    </row>
    <row r="61" spans="1:12" ht="26.25" x14ac:dyDescent="0.25">
      <c r="A61" s="6" t="s">
        <v>118</v>
      </c>
      <c r="B61" s="7" t="s">
        <v>119</v>
      </c>
      <c r="C61" s="16"/>
      <c r="D61" s="16"/>
      <c r="E61" s="16"/>
      <c r="F61" s="16"/>
      <c r="G61" s="16"/>
      <c r="H61" s="16"/>
      <c r="I61" s="8"/>
      <c r="J61" s="8"/>
      <c r="K61" s="8"/>
      <c r="L61" s="9"/>
    </row>
    <row r="62" spans="1:12" ht="15.75" x14ac:dyDescent="0.25">
      <c r="A62" s="23" t="s">
        <v>120</v>
      </c>
      <c r="B62" s="23" t="s">
        <v>121</v>
      </c>
      <c r="C62" s="24">
        <f t="shared" ref="C62:H62" si="7">C57+C58+C59+C60+C61</f>
        <v>0</v>
      </c>
      <c r="D62" s="24">
        <f t="shared" si="7"/>
        <v>0</v>
      </c>
      <c r="E62" s="24">
        <f t="shared" si="7"/>
        <v>0</v>
      </c>
      <c r="F62" s="24">
        <f t="shared" si="7"/>
        <v>0</v>
      </c>
      <c r="G62" s="24">
        <f t="shared" si="7"/>
        <v>0</v>
      </c>
      <c r="H62" s="24">
        <f t="shared" si="7"/>
        <v>0</v>
      </c>
      <c r="I62" s="24">
        <f t="shared" si="2"/>
        <v>0</v>
      </c>
      <c r="J62" s="24">
        <f t="shared" si="2"/>
        <v>0</v>
      </c>
      <c r="K62" s="24">
        <f t="shared" si="2"/>
        <v>0</v>
      </c>
      <c r="L62" s="9"/>
    </row>
    <row r="63" spans="1:12" ht="39" x14ac:dyDescent="0.25">
      <c r="A63" s="6" t="s">
        <v>122</v>
      </c>
      <c r="B63" s="7" t="s">
        <v>123</v>
      </c>
      <c r="C63" s="16"/>
      <c r="D63" s="16"/>
      <c r="E63" s="16"/>
      <c r="F63" s="16"/>
      <c r="G63" s="16"/>
      <c r="H63" s="16"/>
      <c r="I63" s="8"/>
      <c r="J63" s="8"/>
      <c r="K63" s="8"/>
      <c r="L63" s="9"/>
    </row>
    <row r="64" spans="1:12" ht="39" x14ac:dyDescent="0.25">
      <c r="A64" s="6" t="s">
        <v>124</v>
      </c>
      <c r="B64" s="7" t="s">
        <v>125</v>
      </c>
      <c r="C64" s="16"/>
      <c r="D64" s="16"/>
      <c r="E64" s="16"/>
      <c r="F64" s="16"/>
      <c r="G64" s="16"/>
      <c r="H64" s="16"/>
      <c r="I64" s="8"/>
      <c r="J64" s="8"/>
      <c r="K64" s="8"/>
      <c r="L64" s="9"/>
    </row>
    <row r="65" spans="1:12" x14ac:dyDescent="0.25">
      <c r="A65" s="6" t="s">
        <v>126</v>
      </c>
      <c r="B65" s="19" t="s">
        <v>127</v>
      </c>
      <c r="C65" s="16"/>
      <c r="D65" s="16"/>
      <c r="E65" s="16"/>
      <c r="F65" s="16"/>
      <c r="G65" s="16"/>
      <c r="H65" s="16"/>
      <c r="I65" s="8"/>
      <c r="J65" s="8"/>
      <c r="K65" s="8"/>
      <c r="L65" s="9"/>
    </row>
    <row r="66" spans="1:12" ht="15.75" x14ac:dyDescent="0.25">
      <c r="A66" s="17" t="s">
        <v>128</v>
      </c>
      <c r="B66" s="23" t="s">
        <v>129</v>
      </c>
      <c r="C66" s="24">
        <f t="shared" ref="C66:H66" si="8">C63+C64+C65</f>
        <v>0</v>
      </c>
      <c r="D66" s="24">
        <f t="shared" si="8"/>
        <v>0</v>
      </c>
      <c r="E66" s="24">
        <f t="shared" si="8"/>
        <v>0</v>
      </c>
      <c r="F66" s="24">
        <f t="shared" si="8"/>
        <v>0</v>
      </c>
      <c r="G66" s="24">
        <f t="shared" si="8"/>
        <v>0</v>
      </c>
      <c r="H66" s="24">
        <f t="shared" si="8"/>
        <v>0</v>
      </c>
      <c r="I66" s="24">
        <f t="shared" si="2"/>
        <v>0</v>
      </c>
      <c r="J66" s="24">
        <f t="shared" si="2"/>
        <v>0</v>
      </c>
      <c r="K66" s="24">
        <f t="shared" si="2"/>
        <v>0</v>
      </c>
      <c r="L66" s="9"/>
    </row>
    <row r="67" spans="1:12" ht="17.25" x14ac:dyDescent="0.3">
      <c r="A67" s="44" t="s">
        <v>130</v>
      </c>
      <c r="B67" s="44"/>
      <c r="C67" s="26">
        <v>0</v>
      </c>
      <c r="D67" s="26">
        <v>0</v>
      </c>
      <c r="E67" s="26">
        <v>0</v>
      </c>
      <c r="F67" s="26">
        <v>0</v>
      </c>
      <c r="G67" s="26">
        <v>0</v>
      </c>
      <c r="H67" s="26">
        <v>0</v>
      </c>
      <c r="I67" s="26">
        <v>0</v>
      </c>
      <c r="J67" s="26">
        <v>0</v>
      </c>
      <c r="K67" s="26">
        <v>0</v>
      </c>
      <c r="L67" s="9"/>
    </row>
    <row r="68" spans="1:12" ht="18.75" x14ac:dyDescent="0.3">
      <c r="A68" s="23" t="s">
        <v>131</v>
      </c>
      <c r="B68" s="28" t="s">
        <v>132</v>
      </c>
      <c r="C68" s="29">
        <f t="shared" ref="C68:K68" si="9">C18+C32+C43+C49+C56+C62+C66</f>
        <v>16883495</v>
      </c>
      <c r="D68" s="29">
        <f t="shared" si="9"/>
        <v>34827708</v>
      </c>
      <c r="E68" s="29">
        <f t="shared" si="9"/>
        <v>40653278</v>
      </c>
      <c r="F68" s="29">
        <f t="shared" si="9"/>
        <v>0</v>
      </c>
      <c r="G68" s="29">
        <f t="shared" si="9"/>
        <v>0</v>
      </c>
      <c r="H68" s="29">
        <f t="shared" si="9"/>
        <v>855000</v>
      </c>
      <c r="I68" s="29">
        <f t="shared" si="9"/>
        <v>16883495</v>
      </c>
      <c r="J68" s="29">
        <f t="shared" si="9"/>
        <v>34827708</v>
      </c>
      <c r="K68" s="29">
        <f t="shared" si="9"/>
        <v>41508278</v>
      </c>
      <c r="L68" s="9"/>
    </row>
    <row r="69" spans="1:12" x14ac:dyDescent="0.25">
      <c r="A69" s="19" t="s">
        <v>133</v>
      </c>
      <c r="B69" s="19" t="s">
        <v>134</v>
      </c>
      <c r="C69" s="16"/>
      <c r="D69" s="16"/>
      <c r="E69" s="16"/>
      <c r="F69" s="16"/>
      <c r="G69" s="16"/>
      <c r="H69" s="16"/>
      <c r="I69" s="8"/>
      <c r="J69" s="8"/>
      <c r="K69" s="8"/>
      <c r="L69" s="9"/>
    </row>
    <row r="70" spans="1:12" ht="26.25" x14ac:dyDescent="0.25">
      <c r="A70" s="6" t="s">
        <v>135</v>
      </c>
      <c r="B70" s="7" t="s">
        <v>136</v>
      </c>
      <c r="C70" s="16"/>
      <c r="D70" s="16"/>
      <c r="E70" s="16"/>
      <c r="F70" s="16"/>
      <c r="G70" s="16"/>
      <c r="H70" s="16"/>
      <c r="I70" s="8"/>
      <c r="J70" s="8"/>
      <c r="K70" s="8"/>
      <c r="L70" s="9"/>
    </row>
    <row r="71" spans="1:12" x14ac:dyDescent="0.25">
      <c r="A71" s="19" t="s">
        <v>137</v>
      </c>
      <c r="B71" s="19" t="s">
        <v>138</v>
      </c>
      <c r="C71" s="16"/>
      <c r="D71" s="16"/>
      <c r="E71" s="16"/>
      <c r="F71" s="16"/>
      <c r="G71" s="16"/>
      <c r="H71" s="16"/>
      <c r="I71" s="8"/>
      <c r="J71" s="8"/>
      <c r="K71" s="8"/>
      <c r="L71" s="9"/>
    </row>
    <row r="72" spans="1:12" x14ac:dyDescent="0.25">
      <c r="A72" s="20" t="s">
        <v>139</v>
      </c>
      <c r="B72" s="20" t="s">
        <v>140</v>
      </c>
      <c r="C72" s="16"/>
      <c r="D72" s="16"/>
      <c r="E72" s="16"/>
      <c r="F72" s="16"/>
      <c r="G72" s="16"/>
      <c r="H72" s="16"/>
      <c r="I72" s="8"/>
      <c r="J72" s="8"/>
      <c r="K72" s="8"/>
      <c r="L72" s="9"/>
    </row>
    <row r="73" spans="1:12" ht="26.25" x14ac:dyDescent="0.25">
      <c r="A73" s="6" t="s">
        <v>141</v>
      </c>
      <c r="B73" s="7" t="s">
        <v>142</v>
      </c>
      <c r="C73" s="16"/>
      <c r="D73" s="16"/>
      <c r="E73" s="16"/>
      <c r="F73" s="16"/>
      <c r="G73" s="16"/>
      <c r="H73" s="16"/>
      <c r="I73" s="8"/>
      <c r="J73" s="8"/>
      <c r="K73" s="8"/>
      <c r="L73" s="9"/>
    </row>
    <row r="74" spans="1:12" x14ac:dyDescent="0.25">
      <c r="A74" s="19" t="s">
        <v>143</v>
      </c>
      <c r="B74" s="19" t="s">
        <v>144</v>
      </c>
      <c r="C74" s="16"/>
      <c r="D74" s="16"/>
      <c r="E74" s="16"/>
      <c r="F74" s="16"/>
      <c r="G74" s="16"/>
      <c r="H74" s="16"/>
      <c r="I74" s="8"/>
      <c r="J74" s="8"/>
      <c r="K74" s="8"/>
      <c r="L74" s="9"/>
    </row>
    <row r="75" spans="1:12" ht="26.25" x14ac:dyDescent="0.25">
      <c r="A75" s="6" t="s">
        <v>145</v>
      </c>
      <c r="B75" s="7" t="s">
        <v>146</v>
      </c>
      <c r="C75" s="16"/>
      <c r="D75" s="16"/>
      <c r="E75" s="16"/>
      <c r="F75" s="16"/>
      <c r="G75" s="16"/>
      <c r="H75" s="16"/>
      <c r="I75" s="8"/>
      <c r="J75" s="8"/>
      <c r="K75" s="8"/>
      <c r="L75" s="9"/>
    </row>
    <row r="76" spans="1:12" x14ac:dyDescent="0.25">
      <c r="A76" s="19" t="s">
        <v>147</v>
      </c>
      <c r="B76" s="19" t="s">
        <v>148</v>
      </c>
      <c r="C76" s="16"/>
      <c r="D76" s="16"/>
      <c r="E76" s="16"/>
      <c r="F76" s="16"/>
      <c r="G76" s="16"/>
      <c r="H76" s="16"/>
      <c r="I76" s="8"/>
      <c r="J76" s="8"/>
      <c r="K76" s="8"/>
      <c r="L76" s="9"/>
    </row>
    <row r="77" spans="1:12" x14ac:dyDescent="0.25">
      <c r="A77" s="20" t="s">
        <v>149</v>
      </c>
      <c r="B77" s="20" t="s">
        <v>150</v>
      </c>
      <c r="C77" s="16"/>
      <c r="D77" s="16"/>
      <c r="E77" s="16"/>
      <c r="F77" s="16"/>
      <c r="G77" s="16"/>
      <c r="H77" s="16"/>
      <c r="I77" s="8"/>
      <c r="J77" s="8"/>
      <c r="K77" s="8"/>
      <c r="L77" s="9"/>
    </row>
    <row r="78" spans="1:12" ht="26.25" x14ac:dyDescent="0.25">
      <c r="A78" s="6" t="s">
        <v>151</v>
      </c>
      <c r="B78" s="7" t="s">
        <v>152</v>
      </c>
      <c r="C78" s="16">
        <v>960625</v>
      </c>
      <c r="D78" s="16">
        <v>0</v>
      </c>
      <c r="E78" s="8">
        <v>1473699</v>
      </c>
      <c r="F78" s="16"/>
      <c r="G78" s="16"/>
      <c r="H78" s="16"/>
      <c r="I78" s="8">
        <f t="shared" si="2"/>
        <v>960625</v>
      </c>
      <c r="J78" s="8">
        <f t="shared" si="2"/>
        <v>0</v>
      </c>
      <c r="K78" s="8">
        <f t="shared" si="2"/>
        <v>1473699</v>
      </c>
      <c r="L78" s="9"/>
    </row>
    <row r="79" spans="1:12" ht="26.25" x14ac:dyDescent="0.25">
      <c r="A79" s="6" t="s">
        <v>151</v>
      </c>
      <c r="B79" s="7" t="s">
        <v>153</v>
      </c>
      <c r="C79" s="16"/>
      <c r="D79" s="16"/>
      <c r="E79" s="16"/>
      <c r="F79" s="16"/>
      <c r="G79" s="16"/>
      <c r="H79" s="16"/>
      <c r="I79" s="8"/>
      <c r="J79" s="8"/>
      <c r="K79" s="8"/>
      <c r="L79" s="9"/>
    </row>
    <row r="80" spans="1:12" ht="26.25" x14ac:dyDescent="0.25">
      <c r="A80" s="6" t="s">
        <v>154</v>
      </c>
      <c r="B80" s="7" t="s">
        <v>155</v>
      </c>
      <c r="C80" s="16"/>
      <c r="D80" s="16"/>
      <c r="E80" s="16"/>
      <c r="F80" s="16"/>
      <c r="G80" s="16"/>
      <c r="H80" s="16"/>
      <c r="I80" s="8"/>
      <c r="J80" s="8"/>
      <c r="K80" s="8"/>
      <c r="L80" s="9"/>
    </row>
    <row r="81" spans="1:12" ht="26.25" x14ac:dyDescent="0.25">
      <c r="A81" s="6" t="s">
        <v>154</v>
      </c>
      <c r="B81" s="7" t="s">
        <v>156</v>
      </c>
      <c r="C81" s="16"/>
      <c r="D81" s="16"/>
      <c r="E81" s="16"/>
      <c r="F81" s="16"/>
      <c r="G81" s="16"/>
      <c r="H81" s="16"/>
      <c r="I81" s="8"/>
      <c r="J81" s="8"/>
      <c r="K81" s="8"/>
      <c r="L81" s="9"/>
    </row>
    <row r="82" spans="1:12" x14ac:dyDescent="0.25">
      <c r="A82" s="22" t="s">
        <v>157</v>
      </c>
      <c r="B82" s="22" t="s">
        <v>158</v>
      </c>
      <c r="C82" s="13">
        <f t="shared" ref="C82:I82" si="10">C78+C79+C80+C81</f>
        <v>960625</v>
      </c>
      <c r="D82" s="13">
        <f t="shared" si="10"/>
        <v>0</v>
      </c>
      <c r="E82" s="13">
        <f t="shared" si="10"/>
        <v>1473699</v>
      </c>
      <c r="F82" s="13">
        <f t="shared" si="10"/>
        <v>0</v>
      </c>
      <c r="G82" s="13">
        <f t="shared" si="10"/>
        <v>0</v>
      </c>
      <c r="H82" s="13">
        <f t="shared" si="10"/>
        <v>0</v>
      </c>
      <c r="I82" s="13">
        <f t="shared" si="10"/>
        <v>960625</v>
      </c>
      <c r="J82" s="13">
        <f t="shared" si="2"/>
        <v>0</v>
      </c>
      <c r="K82" s="13">
        <f t="shared" si="2"/>
        <v>1473699</v>
      </c>
      <c r="L82" s="9"/>
    </row>
    <row r="83" spans="1:12" x14ac:dyDescent="0.25">
      <c r="A83" s="19" t="s">
        <v>159</v>
      </c>
      <c r="B83" s="19" t="s">
        <v>160</v>
      </c>
      <c r="C83" s="16"/>
      <c r="D83" s="16"/>
      <c r="E83" s="16"/>
      <c r="F83" s="16"/>
      <c r="G83" s="16"/>
      <c r="H83" s="16"/>
      <c r="I83" s="8"/>
      <c r="J83" s="8"/>
      <c r="K83" s="8"/>
      <c r="L83" s="9"/>
    </row>
    <row r="84" spans="1:12" ht="26.25" x14ac:dyDescent="0.25">
      <c r="A84" s="6" t="s">
        <v>161</v>
      </c>
      <c r="B84" s="7" t="s">
        <v>162</v>
      </c>
      <c r="C84" s="16"/>
      <c r="D84" s="16"/>
      <c r="E84" s="16"/>
      <c r="F84" s="16"/>
      <c r="G84" s="16"/>
      <c r="H84" s="16"/>
      <c r="I84" s="8"/>
      <c r="J84" s="8"/>
      <c r="K84" s="8"/>
      <c r="L84" s="9"/>
    </row>
    <row r="85" spans="1:12" x14ac:dyDescent="0.25">
      <c r="A85" s="19" t="s">
        <v>163</v>
      </c>
      <c r="B85" s="19" t="s">
        <v>164</v>
      </c>
      <c r="C85" s="16">
        <v>110375700</v>
      </c>
      <c r="D85" s="8">
        <v>139170869</v>
      </c>
      <c r="E85" s="8">
        <v>147980328</v>
      </c>
      <c r="F85" s="16"/>
      <c r="G85" s="16"/>
      <c r="H85" s="16"/>
      <c r="I85" s="8">
        <v>110375700</v>
      </c>
      <c r="J85" s="8">
        <f t="shared" ref="J85:K94" si="11">D85+G85</f>
        <v>139170869</v>
      </c>
      <c r="K85" s="8">
        <f t="shared" si="11"/>
        <v>147980328</v>
      </c>
      <c r="L85" s="9"/>
    </row>
    <row r="86" spans="1:12" x14ac:dyDescent="0.25">
      <c r="A86" s="19" t="s">
        <v>165</v>
      </c>
      <c r="B86" s="19" t="s">
        <v>166</v>
      </c>
      <c r="C86" s="16"/>
      <c r="D86" s="16"/>
      <c r="E86" s="16"/>
      <c r="F86" s="16"/>
      <c r="G86" s="16"/>
      <c r="H86" s="16"/>
      <c r="I86" s="8"/>
      <c r="J86" s="8"/>
      <c r="K86" s="8"/>
      <c r="L86" s="9"/>
    </row>
    <row r="87" spans="1:12" ht="26.25" x14ac:dyDescent="0.25">
      <c r="A87" s="6" t="s">
        <v>167</v>
      </c>
      <c r="B87" s="7" t="s">
        <v>168</v>
      </c>
      <c r="C87" s="16"/>
      <c r="D87" s="16"/>
      <c r="E87" s="16"/>
      <c r="F87" s="16"/>
      <c r="G87" s="16"/>
      <c r="H87" s="16"/>
      <c r="I87" s="8"/>
      <c r="J87" s="8"/>
      <c r="K87" s="8"/>
      <c r="L87" s="9"/>
    </row>
    <row r="88" spans="1:12" x14ac:dyDescent="0.25">
      <c r="A88" s="22" t="s">
        <v>169</v>
      </c>
      <c r="B88" s="22" t="s">
        <v>170</v>
      </c>
      <c r="C88" s="13">
        <f t="shared" ref="C88:H88" si="12">C82+C85</f>
        <v>111336325</v>
      </c>
      <c r="D88" s="13">
        <f t="shared" si="12"/>
        <v>139170869</v>
      </c>
      <c r="E88" s="13">
        <f t="shared" si="12"/>
        <v>149454027</v>
      </c>
      <c r="F88" s="13">
        <f t="shared" si="12"/>
        <v>0</v>
      </c>
      <c r="G88" s="13">
        <f t="shared" si="12"/>
        <v>0</v>
      </c>
      <c r="H88" s="13">
        <f t="shared" si="12"/>
        <v>0</v>
      </c>
      <c r="I88" s="13">
        <f>I72+I77+I82+I83+I85+I86+I87</f>
        <v>111336325</v>
      </c>
      <c r="J88" s="13">
        <f t="shared" si="11"/>
        <v>139170869</v>
      </c>
      <c r="K88" s="13">
        <f t="shared" si="11"/>
        <v>149454027</v>
      </c>
      <c r="L88" s="9"/>
    </row>
    <row r="89" spans="1:12" ht="26.25" x14ac:dyDescent="0.25">
      <c r="A89" s="6" t="s">
        <v>171</v>
      </c>
      <c r="B89" s="7" t="s">
        <v>172</v>
      </c>
      <c r="C89" s="16"/>
      <c r="D89" s="16"/>
      <c r="E89" s="16"/>
      <c r="F89" s="16"/>
      <c r="G89" s="16"/>
      <c r="H89" s="16"/>
      <c r="I89" s="8"/>
      <c r="J89" s="8"/>
      <c r="K89" s="8"/>
      <c r="L89" s="9"/>
    </row>
    <row r="90" spans="1:12" x14ac:dyDescent="0.25">
      <c r="A90" s="19" t="s">
        <v>173</v>
      </c>
      <c r="B90" s="19" t="s">
        <v>174</v>
      </c>
      <c r="C90" s="16"/>
      <c r="D90" s="16"/>
      <c r="E90" s="16"/>
      <c r="F90" s="16"/>
      <c r="G90" s="16"/>
      <c r="H90" s="16"/>
      <c r="I90" s="8"/>
      <c r="J90" s="8"/>
      <c r="K90" s="8"/>
      <c r="L90" s="9"/>
    </row>
    <row r="91" spans="1:12" x14ac:dyDescent="0.25">
      <c r="A91" s="19" t="s">
        <v>175</v>
      </c>
      <c r="B91" s="19" t="s">
        <v>176</v>
      </c>
      <c r="C91" s="16"/>
      <c r="D91" s="16"/>
      <c r="E91" s="16"/>
      <c r="F91" s="16"/>
      <c r="G91" s="16"/>
      <c r="H91" s="16"/>
      <c r="I91" s="8"/>
      <c r="J91" s="8"/>
      <c r="K91" s="8"/>
      <c r="L91" s="9"/>
    </row>
    <row r="92" spans="1:12" x14ac:dyDescent="0.25">
      <c r="A92" s="19" t="s">
        <v>177</v>
      </c>
      <c r="B92" s="19" t="s">
        <v>178</v>
      </c>
      <c r="C92" s="16"/>
      <c r="D92" s="16"/>
      <c r="E92" s="16"/>
      <c r="F92" s="16"/>
      <c r="G92" s="16"/>
      <c r="H92" s="16"/>
      <c r="I92" s="8"/>
      <c r="J92" s="8"/>
      <c r="K92" s="8"/>
      <c r="L92" s="9"/>
    </row>
    <row r="93" spans="1:12" ht="15.75" x14ac:dyDescent="0.25">
      <c r="A93" s="22" t="s">
        <v>179</v>
      </c>
      <c r="B93" s="22" t="s">
        <v>180</v>
      </c>
      <c r="C93" s="24"/>
      <c r="D93" s="24"/>
      <c r="E93" s="24"/>
      <c r="F93" s="24"/>
      <c r="G93" s="24"/>
      <c r="H93" s="24"/>
      <c r="I93" s="24"/>
      <c r="J93" s="24"/>
      <c r="K93" s="24"/>
      <c r="L93" s="9"/>
    </row>
    <row r="94" spans="1:12" ht="26.25" x14ac:dyDescent="0.25">
      <c r="A94" s="30" t="s">
        <v>181</v>
      </c>
      <c r="B94" s="31" t="s">
        <v>182</v>
      </c>
      <c r="C94" s="16"/>
      <c r="D94" s="16"/>
      <c r="E94" s="16"/>
      <c r="F94" s="16"/>
      <c r="G94" s="16"/>
      <c r="H94" s="16"/>
      <c r="I94" s="8"/>
      <c r="J94" s="8"/>
      <c r="K94" s="8"/>
      <c r="L94" s="9"/>
    </row>
    <row r="95" spans="1:12" ht="15.75" x14ac:dyDescent="0.25">
      <c r="A95" s="23" t="s">
        <v>183</v>
      </c>
      <c r="B95" s="23" t="s">
        <v>184</v>
      </c>
      <c r="C95" s="24">
        <f t="shared" ref="C95:H95" si="13">C89+C90+C91+C92+C93+C94</f>
        <v>0</v>
      </c>
      <c r="D95" s="24">
        <f t="shared" si="13"/>
        <v>0</v>
      </c>
      <c r="E95" s="24">
        <f t="shared" si="13"/>
        <v>0</v>
      </c>
      <c r="F95" s="24">
        <f t="shared" si="13"/>
        <v>0</v>
      </c>
      <c r="G95" s="24">
        <f t="shared" si="13"/>
        <v>0</v>
      </c>
      <c r="H95" s="24">
        <f t="shared" si="13"/>
        <v>0</v>
      </c>
      <c r="I95" s="24">
        <f>I94+I93+I88</f>
        <v>111336325</v>
      </c>
      <c r="J95" s="24">
        <f>J94+J93+J88</f>
        <v>139170869</v>
      </c>
      <c r="K95" s="24">
        <f>K94+K93+K88</f>
        <v>149454027</v>
      </c>
      <c r="L95" s="9"/>
    </row>
    <row r="96" spans="1:12" ht="18.75" x14ac:dyDescent="0.3">
      <c r="A96" s="45" t="s">
        <v>185</v>
      </c>
      <c r="B96" s="45"/>
      <c r="C96" s="24">
        <f t="shared" ref="C96:I96" si="14">C18+C32+C43+C49+C56+C62+C66+C95</f>
        <v>16883495</v>
      </c>
      <c r="D96" s="24">
        <f t="shared" si="14"/>
        <v>34827708</v>
      </c>
      <c r="E96" s="24">
        <f t="shared" si="14"/>
        <v>40653278</v>
      </c>
      <c r="F96" s="24">
        <f t="shared" si="14"/>
        <v>0</v>
      </c>
      <c r="G96" s="24">
        <f t="shared" si="14"/>
        <v>0</v>
      </c>
      <c r="H96" s="24">
        <f t="shared" si="14"/>
        <v>855000</v>
      </c>
      <c r="I96" s="24">
        <f t="shared" si="14"/>
        <v>128219820</v>
      </c>
      <c r="J96" s="24">
        <f>J95+J68</f>
        <v>173998577</v>
      </c>
      <c r="K96" s="24">
        <f>K18+K32+K43+K49+K56+K62+K66+K95</f>
        <v>190962305</v>
      </c>
      <c r="L96" s="9"/>
    </row>
    <row r="97" spans="3:11" x14ac:dyDescent="0.25">
      <c r="C97" s="32"/>
      <c r="D97" s="32"/>
      <c r="E97" s="32"/>
      <c r="F97" s="32"/>
      <c r="G97" s="32"/>
      <c r="H97" s="32"/>
      <c r="I97" s="32"/>
      <c r="J97" s="32"/>
      <c r="K97" s="32"/>
    </row>
  </sheetData>
  <mergeCells count="10">
    <mergeCell ref="A67:B67"/>
    <mergeCell ref="A96:B96"/>
    <mergeCell ref="A4:B4"/>
    <mergeCell ref="C4:E4"/>
    <mergeCell ref="F4:H4"/>
    <mergeCell ref="I4:K4"/>
    <mergeCell ref="A50:B50"/>
    <mergeCell ref="J1:K1"/>
    <mergeCell ref="A2:K2"/>
    <mergeCell ref="B3:K3"/>
  </mergeCells>
  <pageMargins left="0.7" right="0.7" top="0.75" bottom="0.75" header="0.3" footer="0.3"/>
  <pageSetup paperSize="8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2. mell. műk. és felhalm. bevét</vt:lpstr>
      <vt:lpstr>'2. mell. műk. és felhalm. bevét'!Nyomtatási_terület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CsoszEva</dc:creator>
  <cp:lastModifiedBy>keresztur sar</cp:lastModifiedBy>
  <cp:lastPrinted>2025-09-19T09:29:00Z</cp:lastPrinted>
  <dcterms:created xsi:type="dcterms:W3CDTF">2025-09-19T09:28:00Z</dcterms:created>
  <dcterms:modified xsi:type="dcterms:W3CDTF">2026-05-21T06:35:13Z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04B58B270EAD447A974C8B20D99DB2A7_12</vt:lpwstr>
  </property>
  <property fmtid="{D5CDD505-2E9C-101B-9397-08002B2CF9AE}" pid="3" name="KSOProductBuildVer">
    <vt:lpwstr>1033-12.1.0.26372</vt:lpwstr>
  </property>
  <property fmtid="{D5CDD505-2E9C-101B-9397-08002B2CF9AE}" pid="4" name="CalculationRule">
    <vt:i4>0</vt:i4>
  </property>
</Properties>
</file>